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3"/>
  </bookViews>
  <sheets>
    <sheet name="3 квартал" sheetId="1" r:id="rId1"/>
    <sheet name="2 квартал" sheetId="2" r:id="rId2"/>
    <sheet name="1 квартал" sheetId="3" r:id="rId3"/>
    <sheet name="4 квартал" sheetId="4" r:id="rId4"/>
    <sheet name="для сайта" sheetId="5" r:id="rId5"/>
  </sheets>
  <externalReferences>
    <externalReference r:id="rId8"/>
  </externalReferences>
  <definedNames>
    <definedName name="_xlnm.Print_Area" localSheetId="2">'1 квартал'!$A$1:$AB$87</definedName>
    <definedName name="_xlnm.Print_Area" localSheetId="4">'для сайта'!$A$1:$E$17</definedName>
  </definedNames>
  <calcPr fullCalcOnLoad="1"/>
</workbook>
</file>

<file path=xl/sharedStrings.xml><?xml version="1.0" encoding="utf-8"?>
<sst xmlns="http://schemas.openxmlformats.org/spreadsheetml/2006/main" count="1262" uniqueCount="125">
  <si>
    <t xml:space="preserve">СВЕДЕНИЯ </t>
  </si>
  <si>
    <t>№ п/п</t>
  </si>
  <si>
    <t>Содержание вопросов</t>
  </si>
  <si>
    <t>Рассмотрено</t>
  </si>
  <si>
    <t xml:space="preserve">%-ое отношение </t>
  </si>
  <si>
    <t>июль</t>
  </si>
  <si>
    <t>август</t>
  </si>
  <si>
    <t>сентябрь</t>
  </si>
  <si>
    <t>ВСЕГО</t>
  </si>
  <si>
    <t>писм.</t>
  </si>
  <si>
    <t>л/п</t>
  </si>
  <si>
    <t>всего</t>
  </si>
  <si>
    <t xml:space="preserve">Всего обращений </t>
  </si>
  <si>
    <t xml:space="preserve">из них:                                                         из вышестоящих организаций                                                 </t>
  </si>
  <si>
    <t>Обращения рассмотренные в срок</t>
  </si>
  <si>
    <t>из них: до15 дней</t>
  </si>
  <si>
    <t xml:space="preserve">Обращения с просроченным сроком рассмотрения </t>
  </si>
  <si>
    <t xml:space="preserve">из них:                                                         поступившие из вышестоящих организаций                                                 </t>
  </si>
  <si>
    <t xml:space="preserve">Просрочен срок рассмотрения:                                                                                                                                                                  - управление ЖКК и строительства </t>
  </si>
  <si>
    <t xml:space="preserve"> - комитет по управлению муниципальным имуществом</t>
  </si>
  <si>
    <t xml:space="preserve"> - администрация г.Лакинска</t>
  </si>
  <si>
    <t xml:space="preserve"> - администрация г. Собинки</t>
  </si>
  <si>
    <t xml:space="preserve"> - администрация п. Ставрово</t>
  </si>
  <si>
    <t xml:space="preserve"> - Воршинское сельское поселение</t>
  </si>
  <si>
    <t xml:space="preserve"> - Толпуховское сельское поселение</t>
  </si>
  <si>
    <t xml:space="preserve"> - Березниковское сельское поселение</t>
  </si>
  <si>
    <t>Обращения с продленным сроком рассмотрения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</si>
  <si>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</si>
  <si>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</si>
  <si>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</si>
  <si>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</si>
  <si>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</si>
  <si>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           находятся  на рассмотрении</t>
  </si>
  <si>
    <t>Проверено комиссионно или с выездом на место</t>
  </si>
  <si>
    <t>Количество жалоб, поступивших на действия (бездействие) органов местного самоуправления или их должностных лиц</t>
  </si>
  <si>
    <t>Тематический классификатор</t>
  </si>
  <si>
    <t>Жилищнык вопросы</t>
  </si>
  <si>
    <t>Жизнеобеспечение</t>
  </si>
  <si>
    <t>Социальное обеспечение и социальная защита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</si>
  <si>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</si>
  <si>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</si>
  <si>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</si>
  <si>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</si>
  <si>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</si>
  <si>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</si>
  <si>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</si>
  <si>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</si>
  <si>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</si>
  <si>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</si>
  <si>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 xml:space="preserve">Справка об обращениях граждан направленных на рассмотрение в МО Собинского района и структурные подразделения администрации района </t>
  </si>
  <si>
    <t>№п/п</t>
  </si>
  <si>
    <t>МО Собинского района, структурное подразделение администрации района</t>
  </si>
  <si>
    <t>Глава Собинского района</t>
  </si>
  <si>
    <t>Первый заместитель главы Собинского района по социальным вопросам, управлению и работе с населением</t>
  </si>
  <si>
    <t>Отдел ГОЧС</t>
  </si>
  <si>
    <t xml:space="preserve">Первый заместитель главы Собинского района по экономике и развитию инфраструктуры  </t>
  </si>
  <si>
    <t xml:space="preserve">Заместитель главы Собинского района по экономике и развитию инфраструктуры  </t>
  </si>
  <si>
    <t>Комитет по образованию</t>
  </si>
  <si>
    <t>Комитет по управлению имуществом</t>
  </si>
  <si>
    <t>Управление сельского хозяйства</t>
  </si>
  <si>
    <t>Управление ЖКК и строительства</t>
  </si>
  <si>
    <t>Финансовое управление</t>
  </si>
  <si>
    <t>Отдел природопользования</t>
  </si>
  <si>
    <t>Отдел ОККР</t>
  </si>
  <si>
    <t>Отдел архитектуры и градостроительства</t>
  </si>
  <si>
    <t>МКУ Управление культуры и соц.политики</t>
  </si>
  <si>
    <t>Отдел по социальной политике</t>
  </si>
  <si>
    <t>Отдел экономики, сферы услуг и защиты прав потребителей</t>
  </si>
  <si>
    <t>Юрический отдел</t>
  </si>
  <si>
    <t>Территориальный отдел социальной защиты населения</t>
  </si>
  <si>
    <t>Управление социальной защиты населения</t>
  </si>
  <si>
    <t>Администрация г.Собинка</t>
  </si>
  <si>
    <t>Администрация п.Ставрово</t>
  </si>
  <si>
    <t>Администрация г.Лакинска</t>
  </si>
  <si>
    <t>Асерховское сельское поселение</t>
  </si>
  <si>
    <t>Березниковское сельское поселение</t>
  </si>
  <si>
    <t>Воршинское сельское поселение</t>
  </si>
  <si>
    <t>Копнинское сельское поселение</t>
  </si>
  <si>
    <t>Колокшанское сельское поселение</t>
  </si>
  <si>
    <t>Куриловское сельское поселение</t>
  </si>
  <si>
    <t>Рождественское сельское поселение</t>
  </si>
  <si>
    <t>Толпуховское сельское поселение</t>
  </si>
  <si>
    <t>Черкутинское сельское поселение</t>
  </si>
  <si>
    <t>Другие организации</t>
  </si>
  <si>
    <t>апрель</t>
  </si>
  <si>
    <t>май</t>
  </si>
  <si>
    <t>июнь</t>
  </si>
  <si>
    <t>январь</t>
  </si>
  <si>
    <t>февраль</t>
  </si>
  <si>
    <t>март</t>
  </si>
  <si>
    <t>октябрь</t>
  </si>
  <si>
    <t>ноябрь</t>
  </si>
  <si>
    <t>декабрь</t>
  </si>
  <si>
    <t>Жилищные вопросы</t>
  </si>
  <si>
    <t>Вопросы здравоохранения</t>
  </si>
  <si>
    <t>Управление по образованию</t>
  </si>
  <si>
    <t xml:space="preserve">о  количестве обращений граждан, поступивших в органы местного самоуправления Собинского района за  2011 года. </t>
  </si>
  <si>
    <t>% к прошлому периоду</t>
  </si>
  <si>
    <t xml:space="preserve"> 2010 года</t>
  </si>
  <si>
    <t xml:space="preserve"> 2011 года </t>
  </si>
  <si>
    <t xml:space="preserve">из них:                                                         обратилось на личном приеме                                              </t>
  </si>
  <si>
    <t>Строительство  реконструкция дорог</t>
  </si>
  <si>
    <t>Вопросы электроснабжения населенных пунктов</t>
  </si>
  <si>
    <t>Вопросы культурно-просветительной работы</t>
  </si>
  <si>
    <t>Вопросы награждения, присвоения почетных званий</t>
  </si>
  <si>
    <t>Отдел ЗАГС</t>
  </si>
  <si>
    <t>Административная комиссия</t>
  </si>
  <si>
    <t>Количество вопросов, содержащихся в обращениях граждан</t>
  </si>
  <si>
    <t>поддержано</t>
  </si>
  <si>
    <t>списано в дело</t>
  </si>
  <si>
    <t>(Захарова Чугунов</t>
  </si>
  <si>
    <t xml:space="preserve">о содержании и количестве обращений граждан, поступивших в органы местного самоуправления Собинского района за 1 квартал 2015года. </t>
  </si>
  <si>
    <t>Архивный отдел</t>
  </si>
  <si>
    <t xml:space="preserve">о содержании и количестве обращений граждан, поступивших в органы местного самоуправления Собинского района за 3 квартал 2015года. </t>
  </si>
  <si>
    <t xml:space="preserve">о содержании и количестве обращений граждан, поступивших в органы местного самоуправления Собинского района  за 1 квартал 2015года. </t>
  </si>
  <si>
    <t xml:space="preserve">о содержании и количестве обращений граждан, поступивших в органы местного самоуправления Собинского района  за   3 месяца 2015 года. </t>
  </si>
  <si>
    <t xml:space="preserve">о содержании и количестве обращений граждан, поступивших в органы местного самоуправления Собинского района за 2 квартал 2015года. </t>
  </si>
  <si>
    <t xml:space="preserve">о содержании и количестве обращений граждан, поступивших в органы местного самоуправления Собинского района  за 2 квартал 2015 года. </t>
  </si>
  <si>
    <t xml:space="preserve">о содержании и количестве обращений граждан, поступивших в органы местного самоуправления Собинского района  за   6 месяцев 2015 года. </t>
  </si>
  <si>
    <t xml:space="preserve">о содержании и количестве обращений граждан, поступивших в органы местного самоуправления Собинского района  за 3 квартал 2015 года. </t>
  </si>
  <si>
    <t xml:space="preserve">о содержании и количестве обращений граждан, поступивших в органы местного самоуправления Собинского района  за   9 месяца 2015 года. </t>
  </si>
  <si>
    <t>Юридический отдел</t>
  </si>
  <si>
    <t xml:space="preserve">о содержании и количестве обращений граждан, поступивших в органы местного самоуправления Собинского района за 4 квартал 2015года. </t>
  </si>
  <si>
    <t xml:space="preserve">о содержании и количестве обращений граждан, поступивших в органы местного самоуправления Собинского района  за   12 месяца 2015 года. </t>
  </si>
  <si>
    <t xml:space="preserve">о содержании и количестве обращений граждан, поступивших в органы местного самоуправления Собинского района  за 4 квартал 2015года.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</si>
</sst>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%"/>
  </numFmts>
  <fonts count="32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4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10" fillId="24" borderId="27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wrapText="1"/>
    </xf>
    <xf numFmtId="0" fontId="10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0" fontId="5" fillId="0" borderId="3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8" fillId="0" borderId="22" xfId="0" applyFont="1" applyBorder="1" applyAlignment="1">
      <alignment wrapText="1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23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3" xfId="0" applyFont="1" applyFill="1" applyBorder="1" applyAlignment="1">
      <alignment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Fill="1" applyBorder="1" applyAlignment="1">
      <alignment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28" xfId="0" applyFont="1" applyBorder="1" applyAlignment="1">
      <alignment horizontal="center" wrapText="1"/>
    </xf>
    <xf numFmtId="0" fontId="8" fillId="0" borderId="29" xfId="0" applyFont="1" applyFill="1" applyBorder="1" applyAlignment="1">
      <alignment wrapText="1"/>
    </xf>
    <xf numFmtId="0" fontId="7" fillId="0" borderId="3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2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top" wrapText="1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5" fillId="0" borderId="19" xfId="0" applyNumberFormat="1" applyFont="1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left" vertical="top" wrapText="1"/>
    </xf>
    <xf numFmtId="0" fontId="7" fillId="0" borderId="23" xfId="0" applyFont="1" applyBorder="1" applyAlignment="1">
      <alignment horizontal="center"/>
    </xf>
    <xf numFmtId="49" fontId="5" fillId="0" borderId="24" xfId="0" applyNumberFormat="1" applyFont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left" vertical="top" wrapText="1"/>
    </xf>
    <xf numFmtId="49" fontId="8" fillId="0" borderId="24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left" vertical="top" wrapText="1"/>
    </xf>
    <xf numFmtId="0" fontId="7" fillId="0" borderId="32" xfId="0" applyFont="1" applyBorder="1" applyAlignment="1">
      <alignment horizontal="center"/>
    </xf>
    <xf numFmtId="49" fontId="5" fillId="0" borderId="33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10" fontId="5" fillId="0" borderId="17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left" vertical="top" wrapText="1"/>
    </xf>
    <xf numFmtId="0" fontId="9" fillId="0" borderId="26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49" fontId="8" fillId="0" borderId="43" xfId="0" applyNumberFormat="1" applyFont="1" applyBorder="1" applyAlignment="1">
      <alignment horizontal="left" vertical="top" wrapText="1"/>
    </xf>
    <xf numFmtId="49" fontId="8" fillId="0" borderId="44" xfId="0" applyNumberFormat="1" applyFont="1" applyBorder="1" applyAlignment="1">
      <alignment horizontal="left" vertical="top" wrapText="1"/>
    </xf>
    <xf numFmtId="49" fontId="8" fillId="0" borderId="44" xfId="0" applyNumberFormat="1" applyFont="1" applyFill="1" applyBorder="1" applyAlignment="1">
      <alignment horizontal="left" vertical="top" wrapText="1"/>
    </xf>
    <xf numFmtId="49" fontId="5" fillId="0" borderId="44" xfId="0" applyNumberFormat="1" applyFont="1" applyBorder="1" applyAlignment="1">
      <alignment horizontal="left" vertical="top" wrapText="1"/>
    </xf>
    <xf numFmtId="0" fontId="8" fillId="0" borderId="45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5" fillId="0" borderId="44" xfId="0" applyFont="1" applyBorder="1" applyAlignment="1">
      <alignment wrapText="1"/>
    </xf>
    <xf numFmtId="0" fontId="8" fillId="0" borderId="46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8;&#1072;&#1097;&#1077;&#1085;&#1080;&#1103;%20&#1075;&#1088;&#1072;&#1078;&#1076;&#1072;&#1085;\&#1054;&#1058;&#1063;&#1045;&#1058;&#1067;\2012%20&#1075;&#1086;&#1076;\&#1054;&#1058;&#1063;&#1045;&#1058;%20&#1079;&#1072;%202012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квартал"/>
      <sheetName val="2 квартал"/>
      <sheetName val="1 квартал"/>
      <sheetName val="Лист2"/>
      <sheetName val="4 квартал"/>
      <sheetName val="для сай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90"/>
  <sheetViews>
    <sheetView zoomScalePageLayoutView="0" workbookViewId="0" topLeftCell="A1">
      <selection activeCell="Z24" sqref="Z24"/>
    </sheetView>
  </sheetViews>
  <sheetFormatPr defaultColWidth="9.00390625" defaultRowHeight="12.75"/>
  <cols>
    <col min="1" max="1" width="6.125" style="0" customWidth="1"/>
    <col min="3" max="3" width="41.25390625" style="0" customWidth="1"/>
    <col min="4" max="4" width="9.625" style="0" customWidth="1"/>
    <col min="5" max="5" width="9.75390625" style="0" customWidth="1"/>
    <col min="6" max="6" width="9.875" style="0" customWidth="1"/>
    <col min="10" max="10" width="11.00390625" style="0" customWidth="1"/>
    <col min="12" max="12" width="8.75390625" style="0" customWidth="1"/>
    <col min="13" max="13" width="14.875" style="0" customWidth="1"/>
    <col min="14" max="14" width="50.00390625" style="0" customWidth="1"/>
    <col min="15" max="15" width="15.00390625" style="0" customWidth="1"/>
    <col min="16" max="16" width="14.125" style="0" customWidth="1"/>
    <col min="17" max="18" width="13.25390625" style="0" customWidth="1"/>
    <col min="19" max="19" width="2.875" style="0" customWidth="1"/>
    <col min="20" max="20" width="6.75390625" style="0" customWidth="1"/>
    <col min="21" max="21" width="36.375" style="0" customWidth="1"/>
    <col min="22" max="22" width="11.00390625" style="0" customWidth="1"/>
    <col min="23" max="23" width="11.25390625" style="0" customWidth="1"/>
    <col min="24" max="24" width="11.00390625" style="0" customWidth="1"/>
    <col min="25" max="25" width="14.375" style="0" customWidth="1"/>
    <col min="26" max="26" width="10.75390625" style="0" customWidth="1"/>
    <col min="27" max="27" width="13.875" style="0" customWidth="1"/>
    <col min="28" max="28" width="16.00390625" style="0" customWidth="1"/>
  </cols>
  <sheetData>
    <row r="1" spans="2:28" ht="18.75">
      <c r="B1" s="1"/>
      <c r="C1" s="231" t="s">
        <v>0</v>
      </c>
      <c r="D1" s="231"/>
      <c r="E1" s="231"/>
      <c r="F1" s="231"/>
      <c r="G1" s="231"/>
      <c r="H1" s="231"/>
      <c r="I1" s="231"/>
      <c r="J1" s="231"/>
      <c r="L1" s="2"/>
      <c r="M1" s="2"/>
      <c r="N1" s="231" t="s">
        <v>0</v>
      </c>
      <c r="O1" s="231"/>
      <c r="P1" s="231"/>
      <c r="Q1" s="231"/>
      <c r="R1" s="3"/>
      <c r="S1" s="3"/>
      <c r="T1" s="232" t="s">
        <v>0</v>
      </c>
      <c r="U1" s="232"/>
      <c r="V1" s="232"/>
      <c r="W1" s="232"/>
      <c r="X1" s="232"/>
      <c r="Y1" s="232"/>
      <c r="Z1" s="232"/>
      <c r="AA1" s="232"/>
      <c r="AB1" s="232"/>
    </row>
    <row r="2" spans="2:28" ht="57" customHeight="1">
      <c r="B2" s="233" t="s">
        <v>113</v>
      </c>
      <c r="C2" s="233"/>
      <c r="D2" s="233"/>
      <c r="E2" s="233"/>
      <c r="F2" s="233"/>
      <c r="G2" s="233"/>
      <c r="H2" s="233"/>
      <c r="I2" s="233"/>
      <c r="J2" s="233"/>
      <c r="K2" s="233"/>
      <c r="L2" s="2"/>
      <c r="M2" s="234" t="s">
        <v>119</v>
      </c>
      <c r="N2" s="234"/>
      <c r="O2" s="234"/>
      <c r="P2" s="234"/>
      <c r="Q2" s="234"/>
      <c r="R2" s="234"/>
      <c r="S2" s="4"/>
      <c r="T2" s="234" t="s">
        <v>120</v>
      </c>
      <c r="U2" s="234"/>
      <c r="V2" s="234"/>
      <c r="W2" s="234"/>
      <c r="X2" s="234"/>
      <c r="Y2" s="234"/>
      <c r="Z2" s="234"/>
      <c r="AA2" s="234"/>
      <c r="AB2" s="234"/>
    </row>
    <row r="3" spans="2:28" ht="15" customHeight="1">
      <c r="B3" s="235" t="s">
        <v>1</v>
      </c>
      <c r="C3" s="235" t="s">
        <v>2</v>
      </c>
      <c r="D3" s="235" t="s">
        <v>3</v>
      </c>
      <c r="E3" s="235"/>
      <c r="F3" s="235"/>
      <c r="G3" s="235"/>
      <c r="H3" s="235"/>
      <c r="I3" s="235"/>
      <c r="J3" s="235"/>
      <c r="K3" s="235"/>
      <c r="L3" s="6"/>
      <c r="M3" s="236" t="s">
        <v>1</v>
      </c>
      <c r="N3" s="236" t="s">
        <v>2</v>
      </c>
      <c r="O3" s="239">
        <v>2014</v>
      </c>
      <c r="P3" s="239"/>
      <c r="Q3" s="240">
        <v>2015</v>
      </c>
      <c r="R3" s="240"/>
      <c r="S3" s="8"/>
      <c r="T3" s="235" t="s">
        <v>1</v>
      </c>
      <c r="U3" s="235">
        <v>2014</v>
      </c>
      <c r="V3" s="237">
        <v>2014</v>
      </c>
      <c r="W3" s="237"/>
      <c r="X3" s="237"/>
      <c r="Y3" s="237">
        <v>2015</v>
      </c>
      <c r="Z3" s="237"/>
      <c r="AA3" s="237"/>
      <c r="AB3" s="238" t="s">
        <v>4</v>
      </c>
    </row>
    <row r="4" spans="2:28" ht="37.5" customHeight="1">
      <c r="B4" s="235"/>
      <c r="C4" s="235"/>
      <c r="D4" s="235" t="s">
        <v>5</v>
      </c>
      <c r="E4" s="235"/>
      <c r="F4" s="235" t="s">
        <v>6</v>
      </c>
      <c r="G4" s="235"/>
      <c r="H4" s="235" t="s">
        <v>7</v>
      </c>
      <c r="I4" s="235"/>
      <c r="J4" s="237" t="s">
        <v>8</v>
      </c>
      <c r="K4" s="237"/>
      <c r="L4" s="6"/>
      <c r="M4" s="236"/>
      <c r="N4" s="236"/>
      <c r="O4" s="239"/>
      <c r="P4" s="239"/>
      <c r="Q4" s="240"/>
      <c r="R4" s="240"/>
      <c r="S4" s="8"/>
      <c r="T4" s="235"/>
      <c r="U4" s="235"/>
      <c r="V4" s="237"/>
      <c r="W4" s="237"/>
      <c r="X4" s="237"/>
      <c r="Y4" s="237"/>
      <c r="Z4" s="237"/>
      <c r="AA4" s="237"/>
      <c r="AB4" s="238"/>
    </row>
    <row r="5" spans="2:28" ht="17.25" customHeight="1">
      <c r="B5" s="235"/>
      <c r="C5" s="235"/>
      <c r="D5" s="11" t="s">
        <v>9</v>
      </c>
      <c r="E5" s="12" t="s">
        <v>10</v>
      </c>
      <c r="F5" s="11" t="s">
        <v>9</v>
      </c>
      <c r="G5" s="12" t="s">
        <v>10</v>
      </c>
      <c r="H5" s="11" t="s">
        <v>9</v>
      </c>
      <c r="I5" s="12" t="s">
        <v>10</v>
      </c>
      <c r="J5" s="11" t="s">
        <v>9</v>
      </c>
      <c r="K5" s="12" t="s">
        <v>10</v>
      </c>
      <c r="L5" s="6"/>
      <c r="M5" s="236"/>
      <c r="N5" s="236"/>
      <c r="O5" s="13" t="s">
        <v>9</v>
      </c>
      <c r="P5" s="14" t="s">
        <v>10</v>
      </c>
      <c r="Q5" s="15" t="s">
        <v>9</v>
      </c>
      <c r="R5" s="14" t="s">
        <v>10</v>
      </c>
      <c r="S5" s="16"/>
      <c r="T5" s="235"/>
      <c r="U5" s="235"/>
      <c r="V5" s="11" t="s">
        <v>9</v>
      </c>
      <c r="W5" s="17" t="s">
        <v>10</v>
      </c>
      <c r="X5" s="18" t="s">
        <v>11</v>
      </c>
      <c r="Y5" s="19" t="s">
        <v>9</v>
      </c>
      <c r="Z5" s="20" t="s">
        <v>10</v>
      </c>
      <c r="AA5" s="18" t="s">
        <v>11</v>
      </c>
      <c r="AB5" s="238"/>
    </row>
    <row r="6" spans="2:28" ht="16.5" customHeight="1">
      <c r="B6" s="5">
        <v>1</v>
      </c>
      <c r="C6" s="21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11">
        <v>9</v>
      </c>
      <c r="K6" s="22">
        <v>10</v>
      </c>
      <c r="L6" s="6"/>
      <c r="M6" s="7">
        <v>1</v>
      </c>
      <c r="N6" s="23">
        <v>2</v>
      </c>
      <c r="O6" s="7">
        <v>3</v>
      </c>
      <c r="P6" s="23">
        <v>4</v>
      </c>
      <c r="Q6" s="7">
        <v>5</v>
      </c>
      <c r="R6" s="7">
        <v>6</v>
      </c>
      <c r="S6" s="24"/>
      <c r="T6" s="5">
        <v>1</v>
      </c>
      <c r="U6" s="21">
        <v>2</v>
      </c>
      <c r="V6" s="5">
        <v>3</v>
      </c>
      <c r="W6" s="5">
        <v>4</v>
      </c>
      <c r="X6" s="25">
        <v>5</v>
      </c>
      <c r="Y6" s="5">
        <v>6</v>
      </c>
      <c r="Z6" s="5">
        <v>7</v>
      </c>
      <c r="AA6" s="26">
        <v>8</v>
      </c>
      <c r="AB6" s="27">
        <v>9</v>
      </c>
    </row>
    <row r="7" spans="2:28" ht="15.75">
      <c r="B7" s="28">
        <v>1</v>
      </c>
      <c r="C7" s="29" t="s">
        <v>12</v>
      </c>
      <c r="D7" s="28">
        <v>38</v>
      </c>
      <c r="E7" s="28">
        <v>5</v>
      </c>
      <c r="F7" s="30">
        <v>42</v>
      </c>
      <c r="G7" s="31">
        <v>4</v>
      </c>
      <c r="H7" s="30">
        <v>54</v>
      </c>
      <c r="I7" s="31">
        <v>1</v>
      </c>
      <c r="J7" s="30">
        <f>SUM(D7+F7+H7)</f>
        <v>134</v>
      </c>
      <c r="K7" s="31">
        <f>SUM(E7+G7+I7)</f>
        <v>10</v>
      </c>
      <c r="L7" s="6"/>
      <c r="M7" s="32">
        <v>1</v>
      </c>
      <c r="N7" s="33" t="s">
        <v>12</v>
      </c>
      <c r="O7" s="34">
        <v>96</v>
      </c>
      <c r="P7" s="35">
        <v>19</v>
      </c>
      <c r="Q7" s="36">
        <f aca="true" t="shared" si="0" ref="Q7:R31">J7</f>
        <v>134</v>
      </c>
      <c r="R7" s="35">
        <f t="shared" si="0"/>
        <v>10</v>
      </c>
      <c r="S7" s="8"/>
      <c r="T7" s="28">
        <v>1</v>
      </c>
      <c r="U7" s="37" t="s">
        <v>12</v>
      </c>
      <c r="V7" s="38">
        <v>407</v>
      </c>
      <c r="W7" s="38">
        <v>99</v>
      </c>
      <c r="X7" s="39">
        <f>V7+W7</f>
        <v>506</v>
      </c>
      <c r="Y7" s="38">
        <f>Q7+'2 квартал'!Y7</f>
        <v>356</v>
      </c>
      <c r="Z7" s="38">
        <f>R7+'2 квартал'!Z7</f>
        <v>55</v>
      </c>
      <c r="AA7" s="40">
        <f>Y7+Z7</f>
        <v>411</v>
      </c>
      <c r="AB7" s="41">
        <f>AA7/X7</f>
        <v>0.8122529644268774</v>
      </c>
    </row>
    <row r="8" spans="2:28" ht="31.5">
      <c r="B8" s="28"/>
      <c r="C8" s="42" t="s">
        <v>13</v>
      </c>
      <c r="D8" s="43">
        <v>28</v>
      </c>
      <c r="E8" s="43">
        <v>0</v>
      </c>
      <c r="F8" s="44">
        <v>31</v>
      </c>
      <c r="G8" s="31">
        <v>0</v>
      </c>
      <c r="H8" s="44">
        <v>41</v>
      </c>
      <c r="I8" s="31">
        <v>0</v>
      </c>
      <c r="J8" s="44">
        <f>SUM(D8+F8+H8)</f>
        <v>100</v>
      </c>
      <c r="K8" s="31">
        <f>SUM(E8+G8+I8)</f>
        <v>0</v>
      </c>
      <c r="L8" s="6"/>
      <c r="M8" s="32"/>
      <c r="N8" s="45" t="s">
        <v>13</v>
      </c>
      <c r="O8" s="35">
        <v>90</v>
      </c>
      <c r="P8" s="35">
        <v>0</v>
      </c>
      <c r="Q8" s="36">
        <v>90</v>
      </c>
      <c r="R8" s="35"/>
      <c r="S8" s="8"/>
      <c r="T8" s="28"/>
      <c r="U8" s="48" t="s">
        <v>13</v>
      </c>
      <c r="V8" s="49">
        <v>230</v>
      </c>
      <c r="W8" s="49">
        <v>0</v>
      </c>
      <c r="X8" s="50">
        <f>V8+W8</f>
        <v>230</v>
      </c>
      <c r="Y8" s="49">
        <f>Q8+'2 квартал'!Y8</f>
        <v>212</v>
      </c>
      <c r="Z8" s="49">
        <f>R8+'2 квартал'!Z8</f>
        <v>0</v>
      </c>
      <c r="AA8" s="51">
        <f>Y8+Z8</f>
        <v>212</v>
      </c>
      <c r="AB8" s="52">
        <f>AA8/X8</f>
        <v>0.9217391304347826</v>
      </c>
    </row>
    <row r="9" spans="2:28" ht="47.25">
      <c r="B9" s="28">
        <v>2</v>
      </c>
      <c r="C9" s="42" t="s">
        <v>107</v>
      </c>
      <c r="D9" s="43">
        <v>44</v>
      </c>
      <c r="E9" s="43">
        <v>5</v>
      </c>
      <c r="F9" s="44">
        <v>49</v>
      </c>
      <c r="G9" s="31">
        <v>6</v>
      </c>
      <c r="H9" s="44">
        <v>60</v>
      </c>
      <c r="I9" s="31">
        <v>1</v>
      </c>
      <c r="J9" s="44">
        <f aca="true" t="shared" si="1" ref="J9:K31">SUM(D9+F9+H9)</f>
        <v>153</v>
      </c>
      <c r="K9" s="31">
        <f t="shared" si="1"/>
        <v>12</v>
      </c>
      <c r="L9" s="6"/>
      <c r="M9" s="32">
        <v>2</v>
      </c>
      <c r="N9" s="42" t="s">
        <v>107</v>
      </c>
      <c r="O9" s="46">
        <v>114</v>
      </c>
      <c r="P9" s="46">
        <v>24</v>
      </c>
      <c r="Q9" s="47">
        <f t="shared" si="0"/>
        <v>153</v>
      </c>
      <c r="R9" s="46">
        <f t="shared" si="0"/>
        <v>12</v>
      </c>
      <c r="S9" s="8"/>
      <c r="T9" s="28">
        <v>2</v>
      </c>
      <c r="U9" s="42" t="s">
        <v>107</v>
      </c>
      <c r="V9" s="49">
        <v>496</v>
      </c>
      <c r="W9" s="49">
        <v>127</v>
      </c>
      <c r="X9" s="50">
        <f aca="true" t="shared" si="2" ref="X9:X31">V9+W9</f>
        <v>623</v>
      </c>
      <c r="Y9" s="49">
        <f>Q9+'2 квартал'!Y9</f>
        <v>413</v>
      </c>
      <c r="Z9" s="49">
        <f>R9+'2 квартал'!Z9</f>
        <v>63</v>
      </c>
      <c r="AA9" s="51">
        <f>Y9+Z9</f>
        <v>476</v>
      </c>
      <c r="AB9" s="52">
        <f>AA9/X9</f>
        <v>0.7640449438202247</v>
      </c>
    </row>
    <row r="10" spans="2:28" ht="15.75">
      <c r="B10" s="28">
        <v>3</v>
      </c>
      <c r="C10" s="42" t="s">
        <v>14</v>
      </c>
      <c r="D10" s="43">
        <v>23</v>
      </c>
      <c r="E10" s="43">
        <v>0</v>
      </c>
      <c r="F10" s="44">
        <v>30</v>
      </c>
      <c r="G10" s="31">
        <v>1</v>
      </c>
      <c r="H10" s="53">
        <v>23</v>
      </c>
      <c r="I10" s="54">
        <v>0</v>
      </c>
      <c r="J10" s="44">
        <f t="shared" si="1"/>
        <v>76</v>
      </c>
      <c r="K10" s="31">
        <f t="shared" si="1"/>
        <v>1</v>
      </c>
      <c r="L10" s="6"/>
      <c r="M10" s="32">
        <v>3</v>
      </c>
      <c r="N10" s="45" t="s">
        <v>14</v>
      </c>
      <c r="O10" s="46">
        <v>84</v>
      </c>
      <c r="P10" s="46">
        <v>19</v>
      </c>
      <c r="Q10" s="47">
        <f t="shared" si="0"/>
        <v>76</v>
      </c>
      <c r="R10" s="46">
        <f t="shared" si="0"/>
        <v>1</v>
      </c>
      <c r="S10" s="8"/>
      <c r="T10" s="28">
        <v>3</v>
      </c>
      <c r="U10" s="48" t="s">
        <v>14</v>
      </c>
      <c r="V10" s="49">
        <v>407</v>
      </c>
      <c r="W10" s="49">
        <v>99</v>
      </c>
      <c r="X10" s="50">
        <f t="shared" si="2"/>
        <v>506</v>
      </c>
      <c r="Y10" s="49">
        <f>Q10+'2 квартал'!Y10</f>
        <v>178</v>
      </c>
      <c r="Z10" s="49">
        <f>R10+'2 квартал'!Z10</f>
        <v>28</v>
      </c>
      <c r="AA10" s="51">
        <f aca="true" t="shared" si="3" ref="AA10:AA31">Y10+Z10</f>
        <v>206</v>
      </c>
      <c r="AB10" s="52">
        <f>AA10/X10</f>
        <v>0.40711462450592883</v>
      </c>
    </row>
    <row r="11" spans="2:28" ht="15.75">
      <c r="B11" s="28">
        <v>4</v>
      </c>
      <c r="C11" s="42" t="s">
        <v>15</v>
      </c>
      <c r="D11" s="43">
        <v>21</v>
      </c>
      <c r="E11" s="43">
        <v>0</v>
      </c>
      <c r="F11" s="44">
        <v>25</v>
      </c>
      <c r="G11" s="31">
        <v>2</v>
      </c>
      <c r="H11" s="53">
        <v>17</v>
      </c>
      <c r="I11" s="54">
        <v>0</v>
      </c>
      <c r="J11" s="44">
        <f t="shared" si="1"/>
        <v>63</v>
      </c>
      <c r="K11" s="31">
        <f t="shared" si="1"/>
        <v>2</v>
      </c>
      <c r="L11" s="6"/>
      <c r="M11" s="32">
        <v>4</v>
      </c>
      <c r="N11" s="45" t="s">
        <v>15</v>
      </c>
      <c r="O11" s="46">
        <v>61</v>
      </c>
      <c r="P11" s="46">
        <v>10</v>
      </c>
      <c r="Q11" s="47">
        <f t="shared" si="0"/>
        <v>63</v>
      </c>
      <c r="R11" s="46">
        <f t="shared" si="0"/>
        <v>2</v>
      </c>
      <c r="S11" s="8"/>
      <c r="T11" s="28">
        <v>4</v>
      </c>
      <c r="U11" s="48" t="s">
        <v>15</v>
      </c>
      <c r="V11" s="49">
        <v>233</v>
      </c>
      <c r="W11" s="49">
        <v>33</v>
      </c>
      <c r="X11" s="50">
        <f t="shared" si="2"/>
        <v>266</v>
      </c>
      <c r="Y11" s="49">
        <f>Q11+'2 квартал'!Y11</f>
        <v>162</v>
      </c>
      <c r="Z11" s="49">
        <f>R11+'2 квартал'!Z11</f>
        <v>22</v>
      </c>
      <c r="AA11" s="51">
        <f t="shared" si="3"/>
        <v>184</v>
      </c>
      <c r="AB11" s="52">
        <f>AA11/X11</f>
        <v>0.6917293233082706</v>
      </c>
    </row>
    <row r="12" spans="2:28" ht="30.75" customHeight="1">
      <c r="B12" s="28">
        <v>5</v>
      </c>
      <c r="C12" s="42" t="s">
        <v>16</v>
      </c>
      <c r="D12" s="43">
        <v>0</v>
      </c>
      <c r="E12" s="43">
        <v>0</v>
      </c>
      <c r="F12" s="44">
        <v>0</v>
      </c>
      <c r="G12" s="31">
        <v>0</v>
      </c>
      <c r="H12" s="44">
        <v>0</v>
      </c>
      <c r="I12" s="31">
        <v>0</v>
      </c>
      <c r="J12" s="44">
        <f t="shared" si="1"/>
        <v>0</v>
      </c>
      <c r="K12" s="31">
        <f t="shared" si="1"/>
        <v>0</v>
      </c>
      <c r="L12" s="6"/>
      <c r="M12" s="32">
        <v>5</v>
      </c>
      <c r="N12" s="45" t="s">
        <v>16</v>
      </c>
      <c r="O12" s="46">
        <v>0</v>
      </c>
      <c r="P12" s="46">
        <v>0</v>
      </c>
      <c r="Q12" s="47">
        <f t="shared" si="0"/>
        <v>0</v>
      </c>
      <c r="R12" s="46">
        <f t="shared" si="0"/>
        <v>0</v>
      </c>
      <c r="S12" s="8"/>
      <c r="T12" s="28">
        <v>5</v>
      </c>
      <c r="U12" s="48" t="s">
        <v>16</v>
      </c>
      <c r="V12" s="49">
        <v>0</v>
      </c>
      <c r="W12" s="49">
        <v>0</v>
      </c>
      <c r="X12" s="50">
        <f t="shared" si="2"/>
        <v>0</v>
      </c>
      <c r="Y12" s="49">
        <f>Q12+'2 квартал'!Y12</f>
        <v>0</v>
      </c>
      <c r="Z12" s="49">
        <f>R12+'2 квартал'!Z12</f>
        <v>0</v>
      </c>
      <c r="AA12" s="51">
        <f t="shared" si="3"/>
        <v>0</v>
      </c>
      <c r="AB12" s="52"/>
    </row>
    <row r="13" spans="2:28" ht="47.25" hidden="1">
      <c r="B13" s="28"/>
      <c r="C13" s="42" t="s">
        <v>17</v>
      </c>
      <c r="D13" s="43"/>
      <c r="E13" s="43"/>
      <c r="F13" s="44"/>
      <c r="G13" s="31"/>
      <c r="H13" s="44"/>
      <c r="I13" s="31"/>
      <c r="J13" s="44">
        <f t="shared" si="1"/>
        <v>0</v>
      </c>
      <c r="K13" s="31">
        <f t="shared" si="1"/>
        <v>0</v>
      </c>
      <c r="L13" s="6"/>
      <c r="M13" s="32"/>
      <c r="N13" s="45" t="s">
        <v>17</v>
      </c>
      <c r="O13" s="46">
        <v>0</v>
      </c>
      <c r="P13" s="46">
        <v>0</v>
      </c>
      <c r="Q13" s="47">
        <f t="shared" si="0"/>
        <v>0</v>
      </c>
      <c r="R13" s="46">
        <f t="shared" si="0"/>
        <v>0</v>
      </c>
      <c r="S13" s="8"/>
      <c r="T13" s="28"/>
      <c r="U13" s="48" t="s">
        <v>17</v>
      </c>
      <c r="V13" s="49"/>
      <c r="W13" s="49"/>
      <c r="X13" s="50">
        <f t="shared" si="2"/>
        <v>0</v>
      </c>
      <c r="Y13" s="49">
        <f>Q13+'2 квартал'!Y13</f>
        <v>0</v>
      </c>
      <c r="Z13" s="49">
        <f>R13+'2 квартал'!Z13</f>
        <v>0</v>
      </c>
      <c r="AA13" s="51">
        <f t="shared" si="3"/>
        <v>0</v>
      </c>
      <c r="AB13" s="52"/>
    </row>
    <row r="14" spans="2:28" ht="47.25" hidden="1">
      <c r="B14" s="55"/>
      <c r="C14" s="56" t="s">
        <v>18</v>
      </c>
      <c r="D14" s="55"/>
      <c r="E14" s="43"/>
      <c r="F14" s="57"/>
      <c r="G14" s="31"/>
      <c r="H14" s="57"/>
      <c r="I14" s="31"/>
      <c r="J14" s="57">
        <f t="shared" si="1"/>
        <v>0</v>
      </c>
      <c r="K14" s="31">
        <f t="shared" si="1"/>
        <v>0</v>
      </c>
      <c r="L14" s="6"/>
      <c r="M14" s="58"/>
      <c r="N14" s="59" t="s">
        <v>18</v>
      </c>
      <c r="O14" s="46">
        <v>0</v>
      </c>
      <c r="P14" s="46">
        <v>0</v>
      </c>
      <c r="Q14" s="47">
        <f t="shared" si="0"/>
        <v>0</v>
      </c>
      <c r="R14" s="46">
        <f t="shared" si="0"/>
        <v>0</v>
      </c>
      <c r="S14" s="8"/>
      <c r="T14" s="55"/>
      <c r="U14" s="60" t="s">
        <v>18</v>
      </c>
      <c r="V14" s="49"/>
      <c r="W14" s="49"/>
      <c r="X14" s="50">
        <f t="shared" si="2"/>
        <v>0</v>
      </c>
      <c r="Y14" s="49">
        <f>Q14+'2 квартал'!Y14</f>
        <v>0</v>
      </c>
      <c r="Z14" s="49">
        <f>R14+'2 квартал'!Z14</f>
        <v>0</v>
      </c>
      <c r="AA14" s="51">
        <f t="shared" si="3"/>
        <v>0</v>
      </c>
      <c r="AB14" s="52"/>
    </row>
    <row r="15" spans="2:28" ht="31.5" hidden="1">
      <c r="B15" s="55"/>
      <c r="C15" s="56" t="s">
        <v>19</v>
      </c>
      <c r="D15" s="55"/>
      <c r="E15" s="43"/>
      <c r="F15" s="57"/>
      <c r="G15" s="31"/>
      <c r="H15" s="57"/>
      <c r="I15" s="31"/>
      <c r="J15" s="57">
        <f t="shared" si="1"/>
        <v>0</v>
      </c>
      <c r="K15" s="31">
        <f t="shared" si="1"/>
        <v>0</v>
      </c>
      <c r="L15" s="6"/>
      <c r="M15" s="58"/>
      <c r="N15" s="59" t="s">
        <v>19</v>
      </c>
      <c r="O15" s="46">
        <v>0</v>
      </c>
      <c r="P15" s="46">
        <v>0</v>
      </c>
      <c r="Q15" s="47">
        <f t="shared" si="0"/>
        <v>0</v>
      </c>
      <c r="R15" s="46">
        <f t="shared" si="0"/>
        <v>0</v>
      </c>
      <c r="S15" s="8"/>
      <c r="T15" s="55"/>
      <c r="U15" s="60" t="s">
        <v>19</v>
      </c>
      <c r="V15" s="49"/>
      <c r="W15" s="49"/>
      <c r="X15" s="50">
        <f t="shared" si="2"/>
        <v>0</v>
      </c>
      <c r="Y15" s="49">
        <f>Q15+'2 квартал'!Y15</f>
        <v>0</v>
      </c>
      <c r="Z15" s="49">
        <f>R15+'2 квартал'!Z15</f>
        <v>0</v>
      </c>
      <c r="AA15" s="51">
        <f t="shared" si="3"/>
        <v>0</v>
      </c>
      <c r="AB15" s="52"/>
    </row>
    <row r="16" spans="2:28" ht="15.75" hidden="1">
      <c r="B16" s="55"/>
      <c r="C16" s="56" t="s">
        <v>20</v>
      </c>
      <c r="D16" s="55"/>
      <c r="E16" s="43"/>
      <c r="F16" s="57"/>
      <c r="G16" s="31"/>
      <c r="H16" s="57"/>
      <c r="I16" s="31"/>
      <c r="J16" s="57">
        <f t="shared" si="1"/>
        <v>0</v>
      </c>
      <c r="K16" s="31">
        <f t="shared" si="1"/>
        <v>0</v>
      </c>
      <c r="L16" s="6"/>
      <c r="M16" s="58"/>
      <c r="N16" s="59" t="s">
        <v>20</v>
      </c>
      <c r="O16" s="46">
        <v>0</v>
      </c>
      <c r="P16" s="46">
        <v>0</v>
      </c>
      <c r="Q16" s="47">
        <f t="shared" si="0"/>
        <v>0</v>
      </c>
      <c r="R16" s="46">
        <f t="shared" si="0"/>
        <v>0</v>
      </c>
      <c r="S16" s="8"/>
      <c r="T16" s="55"/>
      <c r="U16" s="60" t="s">
        <v>20</v>
      </c>
      <c r="V16" s="49"/>
      <c r="W16" s="49"/>
      <c r="X16" s="50">
        <f t="shared" si="2"/>
        <v>0</v>
      </c>
      <c r="Y16" s="49" t="e">
        <f>Q16+'2 квартал'!Y16</f>
        <v>#REF!</v>
      </c>
      <c r="Z16" s="49" t="e">
        <f>R16+'2 квартал'!Z16</f>
        <v>#REF!</v>
      </c>
      <c r="AA16" s="51" t="e">
        <f t="shared" si="3"/>
        <v>#REF!</v>
      </c>
      <c r="AB16" s="52"/>
    </row>
    <row r="17" spans="2:28" ht="15.75" hidden="1">
      <c r="B17" s="55"/>
      <c r="C17" s="56" t="s">
        <v>21</v>
      </c>
      <c r="D17" s="55"/>
      <c r="E17" s="43"/>
      <c r="F17" s="57"/>
      <c r="G17" s="31"/>
      <c r="H17" s="57"/>
      <c r="I17" s="31"/>
      <c r="J17" s="57">
        <f t="shared" si="1"/>
        <v>0</v>
      </c>
      <c r="K17" s="31">
        <f t="shared" si="1"/>
        <v>0</v>
      </c>
      <c r="L17" s="6"/>
      <c r="M17" s="58"/>
      <c r="N17" s="59" t="s">
        <v>21</v>
      </c>
      <c r="O17" s="46">
        <v>0</v>
      </c>
      <c r="P17" s="46">
        <v>0</v>
      </c>
      <c r="Q17" s="47">
        <f t="shared" si="0"/>
        <v>0</v>
      </c>
      <c r="R17" s="46">
        <f t="shared" si="0"/>
        <v>0</v>
      </c>
      <c r="S17" s="8"/>
      <c r="T17" s="55"/>
      <c r="U17" s="60" t="s">
        <v>21</v>
      </c>
      <c r="V17" s="49"/>
      <c r="W17" s="49"/>
      <c r="X17" s="50">
        <f t="shared" si="2"/>
        <v>0</v>
      </c>
      <c r="Y17" s="49" t="e">
        <f>Q17+'2 квартал'!Y17</f>
        <v>#REF!</v>
      </c>
      <c r="Z17" s="49" t="e">
        <f>R17+'2 квартал'!Z17</f>
        <v>#REF!</v>
      </c>
      <c r="AA17" s="51" t="e">
        <f t="shared" si="3"/>
        <v>#REF!</v>
      </c>
      <c r="AB17" s="52"/>
    </row>
    <row r="18" spans="2:28" ht="15.75" hidden="1">
      <c r="B18" s="55"/>
      <c r="C18" s="56" t="s">
        <v>22</v>
      </c>
      <c r="D18" s="55"/>
      <c r="E18" s="43"/>
      <c r="F18" s="57"/>
      <c r="G18" s="43"/>
      <c r="H18" s="57"/>
      <c r="I18" s="43"/>
      <c r="J18" s="57">
        <f t="shared" si="1"/>
        <v>0</v>
      </c>
      <c r="K18" s="43">
        <f t="shared" si="1"/>
        <v>0</v>
      </c>
      <c r="L18" s="6"/>
      <c r="M18" s="58"/>
      <c r="N18" s="59" t="s">
        <v>22</v>
      </c>
      <c r="O18" s="46">
        <v>0</v>
      </c>
      <c r="P18" s="46">
        <v>0</v>
      </c>
      <c r="Q18" s="47">
        <f t="shared" si="0"/>
        <v>0</v>
      </c>
      <c r="R18" s="46">
        <f t="shared" si="0"/>
        <v>0</v>
      </c>
      <c r="S18" s="8"/>
      <c r="T18" s="55"/>
      <c r="U18" s="60" t="s">
        <v>22</v>
      </c>
      <c r="V18" s="49"/>
      <c r="W18" s="49"/>
      <c r="X18" s="50">
        <f t="shared" si="2"/>
        <v>0</v>
      </c>
      <c r="Y18" s="49">
        <f>Q18+'2 квартал'!Y18</f>
        <v>0</v>
      </c>
      <c r="Z18" s="49">
        <f>R18+'2 квартал'!Z18</f>
        <v>0</v>
      </c>
      <c r="AA18" s="51">
        <f t="shared" si="3"/>
        <v>0</v>
      </c>
      <c r="AB18" s="52"/>
    </row>
    <row r="19" spans="2:28" ht="15.75" hidden="1">
      <c r="B19" s="55"/>
      <c r="C19" s="56" t="s">
        <v>23</v>
      </c>
      <c r="D19" s="55"/>
      <c r="E19" s="43"/>
      <c r="F19" s="57"/>
      <c r="G19" s="43"/>
      <c r="H19" s="57"/>
      <c r="I19" s="43"/>
      <c r="J19" s="57">
        <f t="shared" si="1"/>
        <v>0</v>
      </c>
      <c r="K19" s="43">
        <f t="shared" si="1"/>
        <v>0</v>
      </c>
      <c r="L19" s="6"/>
      <c r="M19" s="58"/>
      <c r="N19" s="59" t="s">
        <v>23</v>
      </c>
      <c r="O19" s="46">
        <v>0</v>
      </c>
      <c r="P19" s="46">
        <v>0</v>
      </c>
      <c r="Q19" s="47">
        <f t="shared" si="0"/>
        <v>0</v>
      </c>
      <c r="R19" s="46">
        <f t="shared" si="0"/>
        <v>0</v>
      </c>
      <c r="S19" s="8"/>
      <c r="T19" s="55"/>
      <c r="U19" s="60" t="s">
        <v>23</v>
      </c>
      <c r="V19" s="49"/>
      <c r="W19" s="49"/>
      <c r="X19" s="50">
        <f t="shared" si="2"/>
        <v>0</v>
      </c>
      <c r="Y19" s="49" t="e">
        <f>Q19+'2 квартал'!Y19</f>
        <v>#REF!</v>
      </c>
      <c r="Z19" s="49" t="e">
        <f>R19+'2 квартал'!Z19</f>
        <v>#REF!</v>
      </c>
      <c r="AA19" s="51" t="e">
        <f t="shared" si="3"/>
        <v>#REF!</v>
      </c>
      <c r="AB19" s="52"/>
    </row>
    <row r="20" spans="2:28" ht="31.5" hidden="1">
      <c r="B20" s="55"/>
      <c r="C20" s="56" t="s">
        <v>24</v>
      </c>
      <c r="D20" s="55"/>
      <c r="E20" s="43"/>
      <c r="F20" s="57"/>
      <c r="G20" s="43"/>
      <c r="H20" s="57"/>
      <c r="I20" s="43"/>
      <c r="J20" s="57">
        <f t="shared" si="1"/>
        <v>0</v>
      </c>
      <c r="K20" s="43">
        <f t="shared" si="1"/>
        <v>0</v>
      </c>
      <c r="L20" s="6"/>
      <c r="M20" s="58"/>
      <c r="N20" s="59" t="s">
        <v>24</v>
      </c>
      <c r="O20" s="46">
        <v>0</v>
      </c>
      <c r="P20" s="46">
        <v>0</v>
      </c>
      <c r="Q20" s="47">
        <f t="shared" si="0"/>
        <v>0</v>
      </c>
      <c r="R20" s="46">
        <f t="shared" si="0"/>
        <v>0</v>
      </c>
      <c r="S20" s="8"/>
      <c r="T20" s="55"/>
      <c r="U20" s="60" t="s">
        <v>24</v>
      </c>
      <c r="V20" s="49"/>
      <c r="W20" s="49"/>
      <c r="X20" s="50">
        <f t="shared" si="2"/>
        <v>0</v>
      </c>
      <c r="Y20" s="49">
        <f>Q20+'2 квартал'!Y20</f>
        <v>0</v>
      </c>
      <c r="Z20" s="49">
        <f>R20+'2 квартал'!Z20</f>
        <v>0</v>
      </c>
      <c r="AA20" s="51">
        <f t="shared" si="3"/>
        <v>0</v>
      </c>
      <c r="AB20" s="52"/>
    </row>
    <row r="21" spans="2:28" ht="31.5" hidden="1">
      <c r="B21" s="55"/>
      <c r="C21" s="56" t="s">
        <v>25</v>
      </c>
      <c r="D21" s="55"/>
      <c r="E21" s="43"/>
      <c r="F21" s="57"/>
      <c r="G21" s="43"/>
      <c r="H21" s="57"/>
      <c r="I21" s="43"/>
      <c r="J21" s="57">
        <f t="shared" si="1"/>
        <v>0</v>
      </c>
      <c r="K21" s="43">
        <f t="shared" si="1"/>
        <v>0</v>
      </c>
      <c r="L21" s="6"/>
      <c r="M21" s="58"/>
      <c r="N21" s="59" t="s">
        <v>25</v>
      </c>
      <c r="O21" s="46">
        <v>0</v>
      </c>
      <c r="P21" s="46">
        <v>0</v>
      </c>
      <c r="Q21" s="47">
        <f t="shared" si="0"/>
        <v>0</v>
      </c>
      <c r="R21" s="46">
        <f t="shared" si="0"/>
        <v>0</v>
      </c>
      <c r="S21" s="8"/>
      <c r="T21" s="55"/>
      <c r="U21" s="60" t="s">
        <v>25</v>
      </c>
      <c r="V21" s="49"/>
      <c r="W21" s="49"/>
      <c r="X21" s="50">
        <f t="shared" si="2"/>
        <v>0</v>
      </c>
      <c r="Y21" s="49">
        <f>Q21+'2 квартал'!Y21</f>
        <v>0</v>
      </c>
      <c r="Z21" s="49">
        <f>R21+'2 квартал'!Z21</f>
        <v>0</v>
      </c>
      <c r="AA21" s="51">
        <f t="shared" si="3"/>
        <v>0</v>
      </c>
      <c r="AB21" s="52"/>
    </row>
    <row r="22" spans="2:28" ht="31.5">
      <c r="B22" s="55">
        <v>6</v>
      </c>
      <c r="C22" s="56" t="s">
        <v>26</v>
      </c>
      <c r="D22" s="61">
        <v>0</v>
      </c>
      <c r="E22" s="62">
        <v>0</v>
      </c>
      <c r="F22" s="63">
        <v>0</v>
      </c>
      <c r="G22" s="62">
        <v>0</v>
      </c>
      <c r="H22" s="64">
        <v>0</v>
      </c>
      <c r="I22" s="62">
        <v>0</v>
      </c>
      <c r="J22" s="57">
        <f t="shared" si="1"/>
        <v>0</v>
      </c>
      <c r="K22" s="43">
        <f t="shared" si="1"/>
        <v>0</v>
      </c>
      <c r="L22" s="6"/>
      <c r="M22" s="58">
        <v>6</v>
      </c>
      <c r="N22" s="59" t="s">
        <v>26</v>
      </c>
      <c r="O22" s="46">
        <v>1</v>
      </c>
      <c r="P22" s="46">
        <v>0</v>
      </c>
      <c r="Q22" s="47">
        <f t="shared" si="0"/>
        <v>0</v>
      </c>
      <c r="R22" s="46">
        <f t="shared" si="0"/>
        <v>0</v>
      </c>
      <c r="S22" s="8"/>
      <c r="T22" s="55">
        <v>6</v>
      </c>
      <c r="U22" s="60" t="s">
        <v>26</v>
      </c>
      <c r="V22" s="49">
        <v>5</v>
      </c>
      <c r="W22" s="49">
        <v>6</v>
      </c>
      <c r="X22" s="50">
        <f t="shared" si="2"/>
        <v>11</v>
      </c>
      <c r="Y22" s="49">
        <f>Q22+'2 квартал'!Y22</f>
        <v>1</v>
      </c>
      <c r="Z22" s="49">
        <f>R22+'2 квартал'!Z22</f>
        <v>0</v>
      </c>
      <c r="AA22" s="51">
        <f t="shared" si="3"/>
        <v>1</v>
      </c>
      <c r="AB22" s="52">
        <f>AA22/X22</f>
        <v>0.09090909090909091</v>
      </c>
    </row>
    <row r="23" spans="2:28" ht="15.75">
      <c r="B23" s="55"/>
      <c r="C23" s="56" t="s">
        <v>27</v>
      </c>
      <c r="D23" s="55"/>
      <c r="E23" s="55"/>
      <c r="F23" s="57"/>
      <c r="G23" s="31"/>
      <c r="H23" s="57"/>
      <c r="I23" s="31"/>
      <c r="J23" s="57">
        <f t="shared" si="1"/>
        <v>0</v>
      </c>
      <c r="K23" s="31">
        <f t="shared" si="1"/>
        <v>0</v>
      </c>
      <c r="L23" s="6"/>
      <c r="M23" s="58"/>
      <c r="N23" s="59" t="s">
        <v>27</v>
      </c>
      <c r="O23" s="46"/>
      <c r="P23" s="46"/>
      <c r="Q23" s="47">
        <f t="shared" si="0"/>
        <v>0</v>
      </c>
      <c r="R23" s="46">
        <f t="shared" si="0"/>
        <v>0</v>
      </c>
      <c r="S23" s="8"/>
      <c r="T23" s="55"/>
      <c r="U23" s="60" t="s">
        <v>27</v>
      </c>
      <c r="V23" s="49">
        <v>0</v>
      </c>
      <c r="W23" s="49">
        <v>0</v>
      </c>
      <c r="X23" s="50">
        <f t="shared" si="2"/>
        <v>0</v>
      </c>
      <c r="Y23" s="49">
        <f>Q23+'2 квартал'!Y23</f>
        <v>0</v>
      </c>
      <c r="Z23" s="49">
        <f>R23+'2 квартал'!Z23</f>
        <v>0</v>
      </c>
      <c r="AA23" s="51">
        <f t="shared" si="3"/>
        <v>0</v>
      </c>
      <c r="AB23" s="52"/>
    </row>
    <row r="24" spans="2:28" ht="15.75">
      <c r="B24" s="55"/>
      <c r="C24" s="65" t="s">
        <v>28</v>
      </c>
      <c r="D24" s="55">
        <v>20</v>
      </c>
      <c r="E24" s="55">
        <v>0</v>
      </c>
      <c r="F24" s="57">
        <v>28</v>
      </c>
      <c r="G24" s="31">
        <v>2</v>
      </c>
      <c r="H24" s="66">
        <v>19</v>
      </c>
      <c r="I24" s="54">
        <v>0</v>
      </c>
      <c r="J24" s="57">
        <f t="shared" si="1"/>
        <v>67</v>
      </c>
      <c r="K24" s="31">
        <f t="shared" si="1"/>
        <v>2</v>
      </c>
      <c r="L24" s="6"/>
      <c r="M24" s="58"/>
      <c r="N24" s="216" t="s">
        <v>28</v>
      </c>
      <c r="O24" s="46">
        <v>80</v>
      </c>
      <c r="P24" s="46">
        <v>22</v>
      </c>
      <c r="Q24" s="47">
        <f t="shared" si="0"/>
        <v>67</v>
      </c>
      <c r="R24" s="46">
        <f t="shared" si="0"/>
        <v>2</v>
      </c>
      <c r="S24" s="8"/>
      <c r="T24" s="55"/>
      <c r="U24" s="215" t="s">
        <v>28</v>
      </c>
      <c r="V24" s="49">
        <v>397</v>
      </c>
      <c r="W24" s="49">
        <v>120</v>
      </c>
      <c r="X24" s="50">
        <f t="shared" si="2"/>
        <v>517</v>
      </c>
      <c r="Y24" s="49">
        <f>Q24+'2 квартал'!Y24</f>
        <v>155</v>
      </c>
      <c r="Z24" s="49">
        <f>R24+'2 квартал'!Z24</f>
        <v>27</v>
      </c>
      <c r="AA24" s="51">
        <f t="shared" si="3"/>
        <v>182</v>
      </c>
      <c r="AB24" s="52">
        <f>AA24/X24</f>
        <v>0.3520309477756286</v>
      </c>
    </row>
    <row r="25" spans="2:28" ht="15.75">
      <c r="B25" s="55"/>
      <c r="C25" s="56" t="s">
        <v>29</v>
      </c>
      <c r="D25" s="55">
        <v>2</v>
      </c>
      <c r="E25" s="55">
        <v>0</v>
      </c>
      <c r="F25" s="57">
        <v>0</v>
      </c>
      <c r="G25" s="31">
        <v>0</v>
      </c>
      <c r="H25" s="66">
        <v>7</v>
      </c>
      <c r="I25" s="54">
        <v>0</v>
      </c>
      <c r="J25" s="57">
        <f t="shared" si="1"/>
        <v>9</v>
      </c>
      <c r="K25" s="31">
        <f t="shared" si="1"/>
        <v>0</v>
      </c>
      <c r="L25" s="6"/>
      <c r="M25" s="58"/>
      <c r="N25" s="216" t="s">
        <v>29</v>
      </c>
      <c r="O25" s="46">
        <v>13</v>
      </c>
      <c r="P25" s="46">
        <v>0</v>
      </c>
      <c r="Q25" s="47">
        <f t="shared" si="0"/>
        <v>9</v>
      </c>
      <c r="R25" s="46">
        <f t="shared" si="0"/>
        <v>0</v>
      </c>
      <c r="S25" s="8"/>
      <c r="T25" s="55"/>
      <c r="U25" s="215" t="s">
        <v>29</v>
      </c>
      <c r="V25" s="49">
        <v>73</v>
      </c>
      <c r="W25" s="49">
        <v>7</v>
      </c>
      <c r="X25" s="50">
        <f t="shared" si="2"/>
        <v>80</v>
      </c>
      <c r="Y25" s="49">
        <f>Q25+'2 квартал'!Y25</f>
        <v>30</v>
      </c>
      <c r="Z25" s="49">
        <f>R25+'2 квартал'!Z25</f>
        <v>2</v>
      </c>
      <c r="AA25" s="51">
        <f t="shared" si="3"/>
        <v>32</v>
      </c>
      <c r="AB25" s="52">
        <f>AA25/X25</f>
        <v>0.4</v>
      </c>
    </row>
    <row r="26" spans="2:28" ht="15.75">
      <c r="B26" s="55" t="s">
        <v>30</v>
      </c>
      <c r="C26" s="56" t="s">
        <v>31</v>
      </c>
      <c r="D26" s="55">
        <v>2</v>
      </c>
      <c r="E26" s="55">
        <v>0</v>
      </c>
      <c r="F26" s="57">
        <v>2</v>
      </c>
      <c r="G26" s="31">
        <v>0</v>
      </c>
      <c r="H26" s="57">
        <v>0</v>
      </c>
      <c r="I26" s="54">
        <v>0</v>
      </c>
      <c r="J26" s="57">
        <f t="shared" si="1"/>
        <v>4</v>
      </c>
      <c r="K26" s="31">
        <f t="shared" si="1"/>
        <v>0</v>
      </c>
      <c r="L26" s="6"/>
      <c r="M26" s="58" t="s">
        <v>30</v>
      </c>
      <c r="N26" s="216" t="s">
        <v>31</v>
      </c>
      <c r="O26" s="46">
        <v>1</v>
      </c>
      <c r="P26" s="46">
        <v>0</v>
      </c>
      <c r="Q26" s="47">
        <f t="shared" si="0"/>
        <v>4</v>
      </c>
      <c r="R26" s="46">
        <f t="shared" si="0"/>
        <v>0</v>
      </c>
      <c r="S26" s="8"/>
      <c r="T26" s="55" t="s">
        <v>30</v>
      </c>
      <c r="U26" s="215" t="s">
        <v>31</v>
      </c>
      <c r="V26" s="49">
        <v>24</v>
      </c>
      <c r="W26" s="49">
        <v>0</v>
      </c>
      <c r="X26" s="50">
        <f t="shared" si="2"/>
        <v>24</v>
      </c>
      <c r="Y26" s="49">
        <f>Q26+'2 квартал'!Y26</f>
        <v>11</v>
      </c>
      <c r="Z26" s="49">
        <f>R26+'2 квартал'!Z26</f>
        <v>1</v>
      </c>
      <c r="AA26" s="51">
        <f t="shared" si="3"/>
        <v>12</v>
      </c>
      <c r="AB26" s="52">
        <f>AA26/X26</f>
        <v>0.5</v>
      </c>
    </row>
    <row r="27" spans="2:28" ht="15.75">
      <c r="B27" s="55"/>
      <c r="C27" s="212" t="s">
        <v>108</v>
      </c>
      <c r="D27" s="55">
        <v>1</v>
      </c>
      <c r="E27" s="55">
        <v>0</v>
      </c>
      <c r="F27" s="57">
        <v>4</v>
      </c>
      <c r="G27" s="31">
        <v>0</v>
      </c>
      <c r="H27" s="57">
        <v>2</v>
      </c>
      <c r="I27" s="54">
        <v>0</v>
      </c>
      <c r="J27" s="57">
        <f t="shared" si="1"/>
        <v>7</v>
      </c>
      <c r="K27" s="31">
        <f t="shared" si="1"/>
        <v>0</v>
      </c>
      <c r="L27" s="6"/>
      <c r="M27" s="58"/>
      <c r="N27" s="216" t="s">
        <v>108</v>
      </c>
      <c r="O27" s="46">
        <v>7</v>
      </c>
      <c r="P27" s="46">
        <v>0</v>
      </c>
      <c r="Q27" s="47">
        <f t="shared" si="0"/>
        <v>7</v>
      </c>
      <c r="R27" s="46">
        <f t="shared" si="0"/>
        <v>0</v>
      </c>
      <c r="S27" s="8"/>
      <c r="T27" s="55"/>
      <c r="U27" s="215" t="s">
        <v>108</v>
      </c>
      <c r="V27" s="49"/>
      <c r="W27" s="49">
        <v>0</v>
      </c>
      <c r="X27" s="50">
        <f t="shared" si="2"/>
        <v>0</v>
      </c>
      <c r="Y27" s="49">
        <f>Q27+'2 квартал'!Y27</f>
        <v>21</v>
      </c>
      <c r="Z27" s="49">
        <f>R27+'2 квартал'!Z27</f>
        <v>7</v>
      </c>
      <c r="AA27" s="51">
        <f t="shared" si="3"/>
        <v>28</v>
      </c>
      <c r="AB27" s="52" t="e">
        <f>AA27/X27</f>
        <v>#DIV/0!</v>
      </c>
    </row>
    <row r="28" spans="2:28" ht="15.75">
      <c r="B28" s="55"/>
      <c r="C28" s="212" t="s">
        <v>109</v>
      </c>
      <c r="D28" s="55">
        <v>0</v>
      </c>
      <c r="E28" s="55">
        <v>0</v>
      </c>
      <c r="F28" s="66">
        <v>0</v>
      </c>
      <c r="G28" s="31">
        <v>0</v>
      </c>
      <c r="H28" s="66">
        <v>0</v>
      </c>
      <c r="I28" s="54">
        <v>0</v>
      </c>
      <c r="J28" s="57">
        <f t="shared" si="1"/>
        <v>0</v>
      </c>
      <c r="K28" s="31">
        <f t="shared" si="1"/>
        <v>0</v>
      </c>
      <c r="L28" s="6"/>
      <c r="M28" s="58"/>
      <c r="N28" s="216" t="s">
        <v>109</v>
      </c>
      <c r="O28" s="46">
        <v>4</v>
      </c>
      <c r="P28" s="46">
        <v>0</v>
      </c>
      <c r="Q28" s="47">
        <f t="shared" si="0"/>
        <v>0</v>
      </c>
      <c r="R28" s="46">
        <f t="shared" si="0"/>
        <v>0</v>
      </c>
      <c r="S28" s="8"/>
      <c r="T28" s="55"/>
      <c r="U28" s="216" t="s">
        <v>109</v>
      </c>
      <c r="V28" s="49">
        <v>0</v>
      </c>
      <c r="W28" s="49">
        <v>0</v>
      </c>
      <c r="X28" s="50">
        <f t="shared" si="2"/>
        <v>0</v>
      </c>
      <c r="Y28" s="49">
        <f>Q28+'2 квартал'!Y28</f>
        <v>2</v>
      </c>
      <c r="Z28" s="49">
        <f>R28+'2 квартал'!Z29</f>
        <v>18</v>
      </c>
      <c r="AA28" s="51">
        <f t="shared" si="3"/>
        <v>20</v>
      </c>
      <c r="AB28" s="52" t="e">
        <f>AA28/X28</f>
        <v>#DIV/0!</v>
      </c>
    </row>
    <row r="29" spans="2:28" ht="15.75">
      <c r="B29" s="55"/>
      <c r="C29" s="56" t="s">
        <v>32</v>
      </c>
      <c r="D29" s="55">
        <v>15</v>
      </c>
      <c r="E29" s="55">
        <v>5</v>
      </c>
      <c r="F29" s="66">
        <v>12</v>
      </c>
      <c r="G29" s="31">
        <v>3</v>
      </c>
      <c r="H29" s="66">
        <v>31</v>
      </c>
      <c r="I29" s="54">
        <v>1</v>
      </c>
      <c r="J29" s="57">
        <f t="shared" si="1"/>
        <v>58</v>
      </c>
      <c r="K29" s="31">
        <f t="shared" si="1"/>
        <v>9</v>
      </c>
      <c r="L29" s="6"/>
      <c r="M29" s="58"/>
      <c r="N29" s="216" t="s">
        <v>32</v>
      </c>
      <c r="O29" s="46">
        <v>12</v>
      </c>
      <c r="P29" s="46">
        <v>0</v>
      </c>
      <c r="Q29" s="47">
        <f t="shared" si="0"/>
        <v>58</v>
      </c>
      <c r="R29" s="46">
        <f t="shared" si="0"/>
        <v>9</v>
      </c>
      <c r="S29" s="8"/>
      <c r="T29" s="55"/>
      <c r="U29" s="216" t="s">
        <v>32</v>
      </c>
      <c r="V29" s="49"/>
      <c r="W29" s="49"/>
      <c r="X29" s="50">
        <f t="shared" si="2"/>
        <v>0</v>
      </c>
      <c r="Y29" s="49">
        <f>Q29+'2 квартал'!Y29</f>
        <v>178</v>
      </c>
      <c r="Z29" s="49">
        <f>R29+'2 квартал'!Z30</f>
        <v>16</v>
      </c>
      <c r="AA29" s="51">
        <f t="shared" si="3"/>
        <v>194</v>
      </c>
      <c r="AB29" s="52"/>
    </row>
    <row r="30" spans="2:28" ht="31.5">
      <c r="B30" s="43">
        <v>7</v>
      </c>
      <c r="C30" s="42" t="s">
        <v>33</v>
      </c>
      <c r="D30" s="43">
        <v>0</v>
      </c>
      <c r="E30" s="43">
        <v>0</v>
      </c>
      <c r="F30" s="44">
        <v>7</v>
      </c>
      <c r="G30" s="43">
        <v>1</v>
      </c>
      <c r="H30" s="53">
        <v>5</v>
      </c>
      <c r="I30" s="43">
        <v>0</v>
      </c>
      <c r="J30" s="44">
        <f t="shared" si="1"/>
        <v>12</v>
      </c>
      <c r="K30" s="43">
        <f t="shared" si="1"/>
        <v>1</v>
      </c>
      <c r="L30" s="6"/>
      <c r="M30" s="67">
        <v>7</v>
      </c>
      <c r="N30" s="45" t="s">
        <v>33</v>
      </c>
      <c r="O30" s="46">
        <v>8</v>
      </c>
      <c r="P30" s="46">
        <v>6</v>
      </c>
      <c r="Q30" s="47">
        <f t="shared" si="0"/>
        <v>12</v>
      </c>
      <c r="R30" s="46">
        <f t="shared" si="0"/>
        <v>1</v>
      </c>
      <c r="S30" s="8"/>
      <c r="T30" s="43">
        <v>7</v>
      </c>
      <c r="U30" s="48" t="s">
        <v>33</v>
      </c>
      <c r="V30" s="49">
        <v>48</v>
      </c>
      <c r="W30" s="49">
        <v>12</v>
      </c>
      <c r="X30" s="50">
        <f t="shared" si="2"/>
        <v>60</v>
      </c>
      <c r="Y30" s="49">
        <f>Q30+'2 квартал'!Y30</f>
        <v>23</v>
      </c>
      <c r="Z30" s="49">
        <f>R30+'2 квартал'!Z30</f>
        <v>8</v>
      </c>
      <c r="AA30" s="51">
        <f t="shared" si="3"/>
        <v>31</v>
      </c>
      <c r="AB30" s="52">
        <f>AA30/X30</f>
        <v>0.5166666666666667</v>
      </c>
    </row>
    <row r="31" spans="2:28" ht="63">
      <c r="B31" s="68">
        <v>8</v>
      </c>
      <c r="C31" s="69" t="s">
        <v>34</v>
      </c>
      <c r="D31" s="68">
        <v>0</v>
      </c>
      <c r="E31" s="70">
        <v>0</v>
      </c>
      <c r="F31" s="71">
        <v>0</v>
      </c>
      <c r="G31" s="70">
        <v>0</v>
      </c>
      <c r="H31" s="71">
        <v>0</v>
      </c>
      <c r="I31" s="70">
        <v>0</v>
      </c>
      <c r="J31" s="44">
        <f t="shared" si="1"/>
        <v>0</v>
      </c>
      <c r="K31" s="70">
        <f t="shared" si="1"/>
        <v>0</v>
      </c>
      <c r="L31" s="6"/>
      <c r="M31" s="72">
        <v>8</v>
      </c>
      <c r="N31" s="73" t="s">
        <v>34</v>
      </c>
      <c r="O31" s="74">
        <v>2</v>
      </c>
      <c r="P31" s="74">
        <v>0</v>
      </c>
      <c r="Q31" s="75">
        <f t="shared" si="0"/>
        <v>0</v>
      </c>
      <c r="R31" s="74">
        <f t="shared" si="0"/>
        <v>0</v>
      </c>
      <c r="S31" s="8"/>
      <c r="T31" s="68">
        <v>8</v>
      </c>
      <c r="U31" s="76" t="s">
        <v>34</v>
      </c>
      <c r="V31" s="77">
        <v>2</v>
      </c>
      <c r="W31" s="77">
        <v>0</v>
      </c>
      <c r="X31" s="78">
        <f t="shared" si="2"/>
        <v>2</v>
      </c>
      <c r="Y31" s="49">
        <f>Q31+'2 квартал'!Y31</f>
        <v>0</v>
      </c>
      <c r="Z31" s="77">
        <f>R31+'2 квартал'!Z31</f>
        <v>0</v>
      </c>
      <c r="AA31" s="51">
        <f t="shared" si="3"/>
        <v>0</v>
      </c>
      <c r="AB31" s="80"/>
    </row>
    <row r="32" spans="2:26" ht="15.75">
      <c r="B32" s="81"/>
      <c r="C32" s="82" t="s">
        <v>110</v>
      </c>
      <c r="D32" s="81"/>
      <c r="E32" s="81"/>
      <c r="F32" s="81"/>
      <c r="G32" s="81"/>
      <c r="H32" s="81"/>
      <c r="I32" s="81"/>
      <c r="J32" s="81"/>
      <c r="K32" s="81"/>
      <c r="L32" s="6"/>
      <c r="M32" s="83"/>
      <c r="N32" s="84"/>
      <c r="O32" s="8"/>
      <c r="P32" s="8"/>
      <c r="Q32" s="8"/>
      <c r="R32" s="8"/>
      <c r="S32" s="8"/>
      <c r="T32" s="83"/>
      <c r="U32" s="84"/>
      <c r="V32" s="8"/>
      <c r="W32" s="8"/>
      <c r="X32" s="8"/>
      <c r="Y32" s="8"/>
      <c r="Z32" s="8"/>
    </row>
    <row r="33" spans="2:21" ht="18.75" customHeight="1">
      <c r="B33" s="82"/>
      <c r="C33" s="241" t="s">
        <v>35</v>
      </c>
      <c r="D33" s="241"/>
      <c r="E33" s="241"/>
      <c r="F33" s="241"/>
      <c r="G33" s="241"/>
      <c r="H33" s="241"/>
      <c r="I33" s="241"/>
      <c r="J33" s="241"/>
      <c r="M33" s="85"/>
      <c r="N33" s="86"/>
      <c r="T33" s="85"/>
      <c r="U33" s="86"/>
    </row>
    <row r="34" spans="2:28" ht="16.5" customHeight="1">
      <c r="B34" s="82"/>
      <c r="C34" s="82"/>
      <c r="D34" s="82"/>
      <c r="E34" s="81"/>
      <c r="F34" s="81"/>
      <c r="J34" s="87"/>
      <c r="L34" s="2"/>
      <c r="M34" s="82"/>
      <c r="N34" s="242" t="s">
        <v>35</v>
      </c>
      <c r="O34" s="242"/>
      <c r="P34" s="242"/>
      <c r="Q34" s="242"/>
      <c r="R34" s="82"/>
      <c r="S34" s="82"/>
      <c r="T34" s="243" t="s">
        <v>35</v>
      </c>
      <c r="U34" s="243"/>
      <c r="V34" s="243"/>
      <c r="W34" s="243"/>
      <c r="X34" s="243"/>
      <c r="Y34" s="243"/>
      <c r="Z34" s="243"/>
      <c r="AA34" s="243"/>
      <c r="AB34" s="243"/>
    </row>
    <row r="35" spans="2:28" ht="15" customHeight="1">
      <c r="B35" s="235" t="s">
        <v>1</v>
      </c>
      <c r="C35" s="235" t="s">
        <v>2</v>
      </c>
      <c r="D35" s="235" t="s">
        <v>5</v>
      </c>
      <c r="E35" s="235"/>
      <c r="F35" s="235" t="s">
        <v>6</v>
      </c>
      <c r="G35" s="235"/>
      <c r="H35" s="235" t="s">
        <v>7</v>
      </c>
      <c r="I35" s="235"/>
      <c r="J35" s="244" t="s">
        <v>8</v>
      </c>
      <c r="K35" s="244"/>
      <c r="L35" s="6"/>
      <c r="M35" s="236" t="s">
        <v>1</v>
      </c>
      <c r="N35" s="236" t="s">
        <v>2</v>
      </c>
      <c r="O35" s="245">
        <v>2014</v>
      </c>
      <c r="P35" s="245"/>
      <c r="Q35" s="246">
        <v>2015</v>
      </c>
      <c r="R35" s="246"/>
      <c r="S35" s="8"/>
      <c r="T35" s="235" t="s">
        <v>1</v>
      </c>
      <c r="U35" s="235" t="s">
        <v>2</v>
      </c>
      <c r="V35" s="235">
        <v>2014</v>
      </c>
      <c r="W35" s="235"/>
      <c r="X35" s="235"/>
      <c r="Y35" s="235">
        <v>2015</v>
      </c>
      <c r="Z35" s="235"/>
      <c r="AA35" s="235"/>
      <c r="AB35" s="237" t="s">
        <v>4</v>
      </c>
    </row>
    <row r="36" spans="2:28" ht="14.25" customHeight="1">
      <c r="B36" s="235"/>
      <c r="C36" s="235"/>
      <c r="D36" s="235"/>
      <c r="E36" s="235"/>
      <c r="F36" s="235"/>
      <c r="G36" s="235"/>
      <c r="H36" s="235"/>
      <c r="I36" s="235"/>
      <c r="J36" s="244"/>
      <c r="K36" s="244"/>
      <c r="L36" s="6"/>
      <c r="M36" s="236"/>
      <c r="N36" s="236"/>
      <c r="O36" s="245"/>
      <c r="P36" s="245"/>
      <c r="Q36" s="246"/>
      <c r="R36" s="246"/>
      <c r="S36" s="8"/>
      <c r="T36" s="235"/>
      <c r="U36" s="235"/>
      <c r="V36" s="235"/>
      <c r="W36" s="235"/>
      <c r="X36" s="235"/>
      <c r="Y36" s="235"/>
      <c r="Z36" s="235"/>
      <c r="AA36" s="235"/>
      <c r="AB36" s="237"/>
    </row>
    <row r="37" spans="2:28" ht="17.25" customHeight="1">
      <c r="B37" s="235"/>
      <c r="C37" s="235"/>
      <c r="D37" s="11" t="s">
        <v>9</v>
      </c>
      <c r="E37" s="12" t="s">
        <v>10</v>
      </c>
      <c r="F37" s="11" t="s">
        <v>9</v>
      </c>
      <c r="G37" s="12" t="s">
        <v>10</v>
      </c>
      <c r="H37" s="11" t="s">
        <v>9</v>
      </c>
      <c r="I37" s="12" t="s">
        <v>10</v>
      </c>
      <c r="J37" s="11" t="s">
        <v>9</v>
      </c>
      <c r="K37" s="12" t="s">
        <v>10</v>
      </c>
      <c r="L37" s="6"/>
      <c r="M37" s="236"/>
      <c r="N37" s="236"/>
      <c r="O37" s="13" t="s">
        <v>9</v>
      </c>
      <c r="P37" s="88" t="s">
        <v>10</v>
      </c>
      <c r="Q37" s="13" t="s">
        <v>9</v>
      </c>
      <c r="R37" s="88" t="s">
        <v>10</v>
      </c>
      <c r="S37" s="89"/>
      <c r="T37" s="235"/>
      <c r="U37" s="235"/>
      <c r="V37" s="11" t="s">
        <v>9</v>
      </c>
      <c r="W37" s="17" t="s">
        <v>10</v>
      </c>
      <c r="X37" s="90" t="s">
        <v>11</v>
      </c>
      <c r="Y37" s="71" t="s">
        <v>9</v>
      </c>
      <c r="Z37" s="91" t="s">
        <v>10</v>
      </c>
      <c r="AA37" s="92" t="s">
        <v>11</v>
      </c>
      <c r="AB37" s="237"/>
    </row>
    <row r="38" spans="2:28" ht="15.75">
      <c r="B38" s="5">
        <v>1</v>
      </c>
      <c r="C38" s="19">
        <v>2</v>
      </c>
      <c r="D38" s="9"/>
      <c r="E38" s="93"/>
      <c r="F38" s="9"/>
      <c r="G38" s="94"/>
      <c r="H38" s="9"/>
      <c r="I38" s="93"/>
      <c r="J38" s="9">
        <v>9</v>
      </c>
      <c r="K38" s="94">
        <v>10</v>
      </c>
      <c r="L38" s="6"/>
      <c r="M38" s="7">
        <v>1</v>
      </c>
      <c r="N38" s="15">
        <v>2</v>
      </c>
      <c r="O38" s="13">
        <v>3</v>
      </c>
      <c r="P38" s="10">
        <v>4</v>
      </c>
      <c r="Q38" s="13">
        <v>5</v>
      </c>
      <c r="R38" s="10">
        <v>6</v>
      </c>
      <c r="S38" s="83"/>
      <c r="T38" s="5">
        <v>1</v>
      </c>
      <c r="U38" s="19">
        <v>2</v>
      </c>
      <c r="V38" s="95">
        <v>3</v>
      </c>
      <c r="W38" s="96">
        <v>4</v>
      </c>
      <c r="X38" s="95">
        <v>5</v>
      </c>
      <c r="Y38" s="95">
        <v>6</v>
      </c>
      <c r="Z38" s="96">
        <v>7</v>
      </c>
      <c r="AA38" s="96">
        <v>8</v>
      </c>
      <c r="AB38" s="96">
        <v>9</v>
      </c>
    </row>
    <row r="39" spans="2:30" ht="15.75">
      <c r="B39" s="97">
        <v>1</v>
      </c>
      <c r="C39" s="98" t="s">
        <v>36</v>
      </c>
      <c r="D39" s="99">
        <v>11</v>
      </c>
      <c r="E39" s="100">
        <v>1</v>
      </c>
      <c r="F39" s="101">
        <v>11</v>
      </c>
      <c r="G39" s="102"/>
      <c r="H39" s="99">
        <v>8</v>
      </c>
      <c r="I39" s="100">
        <v>0</v>
      </c>
      <c r="J39" s="101">
        <f aca="true" t="shared" si="4" ref="J39:K51">SUM(D39+F39+H39)</f>
        <v>30</v>
      </c>
      <c r="K39" s="102">
        <f t="shared" si="4"/>
        <v>1</v>
      </c>
      <c r="L39" s="6"/>
      <c r="M39" s="103">
        <v>1</v>
      </c>
      <c r="N39" s="104" t="s">
        <v>36</v>
      </c>
      <c r="O39" s="105">
        <v>15</v>
      </c>
      <c r="P39" s="106">
        <v>3</v>
      </c>
      <c r="Q39" s="105">
        <f>J39</f>
        <v>30</v>
      </c>
      <c r="R39" s="106">
        <f>K39</f>
        <v>1</v>
      </c>
      <c r="S39" s="89"/>
      <c r="T39" s="97">
        <v>1</v>
      </c>
      <c r="U39" s="98" t="s">
        <v>36</v>
      </c>
      <c r="V39" s="38">
        <v>32</v>
      </c>
      <c r="W39" s="38">
        <v>10</v>
      </c>
      <c r="X39" s="39">
        <f>V39+W39</f>
        <v>42</v>
      </c>
      <c r="Y39" s="107">
        <f>Q39+'2 квартал'!Y39</f>
        <v>74</v>
      </c>
      <c r="Z39" s="38">
        <f>R39+'2 квартал'!Z39</f>
        <v>18</v>
      </c>
      <c r="AA39" s="40">
        <f>Y39+Z39</f>
        <v>92</v>
      </c>
      <c r="AB39" s="41">
        <f>AA39/X39</f>
        <v>2.1904761904761907</v>
      </c>
      <c r="AD39" s="108"/>
    </row>
    <row r="40" spans="2:30" ht="15.75">
      <c r="B40" s="109">
        <v>2</v>
      </c>
      <c r="C40" s="42" t="s">
        <v>37</v>
      </c>
      <c r="D40" s="43">
        <v>17</v>
      </c>
      <c r="E40" s="110">
        <v>1</v>
      </c>
      <c r="F40" s="111">
        <v>9</v>
      </c>
      <c r="G40" s="31">
        <v>3</v>
      </c>
      <c r="H40" s="43">
        <v>18</v>
      </c>
      <c r="I40" s="110">
        <v>0</v>
      </c>
      <c r="J40" s="111">
        <f t="shared" si="4"/>
        <v>44</v>
      </c>
      <c r="K40" s="31">
        <f t="shared" si="4"/>
        <v>4</v>
      </c>
      <c r="L40" s="6"/>
      <c r="M40" s="112">
        <v>2</v>
      </c>
      <c r="N40" s="113" t="s">
        <v>37</v>
      </c>
      <c r="O40" s="105">
        <v>48</v>
      </c>
      <c r="P40" s="106">
        <v>5</v>
      </c>
      <c r="Q40" s="105">
        <f aca="true" t="shared" si="5" ref="Q40:R51">J40</f>
        <v>44</v>
      </c>
      <c r="R40" s="106">
        <f t="shared" si="5"/>
        <v>4</v>
      </c>
      <c r="S40" s="89"/>
      <c r="T40" s="109">
        <v>2</v>
      </c>
      <c r="U40" s="42" t="s">
        <v>37</v>
      </c>
      <c r="V40" s="114">
        <v>112</v>
      </c>
      <c r="W40" s="114">
        <v>22</v>
      </c>
      <c r="X40" s="115">
        <f>V40+W40</f>
        <v>134</v>
      </c>
      <c r="Y40" s="116">
        <f>Q40+'2 квартал'!Y40</f>
        <v>88</v>
      </c>
      <c r="Z40" s="114">
        <f>R40+'2 квартал'!Z40</f>
        <v>13</v>
      </c>
      <c r="AA40" s="51">
        <f>Y40+Z40</f>
        <v>101</v>
      </c>
      <c r="AB40" s="52">
        <f aca="true" t="shared" si="6" ref="AB40:AB51">AA40/X40</f>
        <v>0.753731343283582</v>
      </c>
      <c r="AD40" s="108"/>
    </row>
    <row r="41" spans="2:30" ht="31.5">
      <c r="B41" s="109">
        <v>3</v>
      </c>
      <c r="C41" s="42" t="s">
        <v>38</v>
      </c>
      <c r="D41" s="43">
        <v>1</v>
      </c>
      <c r="E41" s="110">
        <v>1</v>
      </c>
      <c r="F41" s="111">
        <v>3</v>
      </c>
      <c r="G41" s="31"/>
      <c r="H41" s="43">
        <v>3</v>
      </c>
      <c r="I41" s="110">
        <v>0</v>
      </c>
      <c r="J41" s="111">
        <f t="shared" si="4"/>
        <v>7</v>
      </c>
      <c r="K41" s="31">
        <f t="shared" si="4"/>
        <v>1</v>
      </c>
      <c r="L41" s="6"/>
      <c r="M41" s="112">
        <v>3</v>
      </c>
      <c r="N41" s="113" t="s">
        <v>38</v>
      </c>
      <c r="O41" s="105">
        <v>10</v>
      </c>
      <c r="P41" s="106">
        <v>0</v>
      </c>
      <c r="Q41" s="105">
        <f t="shared" si="5"/>
        <v>7</v>
      </c>
      <c r="R41" s="106">
        <f t="shared" si="5"/>
        <v>1</v>
      </c>
      <c r="S41" s="89"/>
      <c r="T41" s="109">
        <v>3</v>
      </c>
      <c r="U41" s="42" t="s">
        <v>38</v>
      </c>
      <c r="V41" s="114">
        <v>25</v>
      </c>
      <c r="W41" s="114">
        <v>0</v>
      </c>
      <c r="X41" s="115">
        <f aca="true" t="shared" si="7" ref="X41:X51">V41+W41</f>
        <v>25</v>
      </c>
      <c r="Y41" s="116">
        <f>Q41+'2 квартал'!Y41</f>
        <v>60</v>
      </c>
      <c r="Z41" s="114">
        <f>R41+'2 квартал'!Z41</f>
        <v>7</v>
      </c>
      <c r="AA41" s="51">
        <f aca="true" t="shared" si="8" ref="AA41:AA51">Y41+Z41</f>
        <v>67</v>
      </c>
      <c r="AB41" s="52">
        <f t="shared" si="6"/>
        <v>2.68</v>
      </c>
      <c r="AD41" s="108"/>
    </row>
    <row r="42" spans="2:30" ht="15.75">
      <c r="B42" s="109">
        <v>4</v>
      </c>
      <c r="C42" s="42" t="s">
        <v>39</v>
      </c>
      <c r="D42" s="43"/>
      <c r="E42" s="110"/>
      <c r="F42" s="111"/>
      <c r="G42" s="31"/>
      <c r="H42" s="43"/>
      <c r="I42" s="110">
        <v>0</v>
      </c>
      <c r="J42" s="111">
        <f t="shared" si="4"/>
        <v>0</v>
      </c>
      <c r="K42" s="31">
        <f t="shared" si="4"/>
        <v>0</v>
      </c>
      <c r="L42" s="6"/>
      <c r="M42" s="112">
        <v>4</v>
      </c>
      <c r="N42" s="113" t="s">
        <v>39</v>
      </c>
      <c r="O42" s="105">
        <v>0</v>
      </c>
      <c r="P42" s="106">
        <v>0</v>
      </c>
      <c r="Q42" s="105">
        <f t="shared" si="5"/>
        <v>0</v>
      </c>
      <c r="R42" s="106">
        <f t="shared" si="5"/>
        <v>0</v>
      </c>
      <c r="S42" s="89"/>
      <c r="T42" s="109">
        <v>4</v>
      </c>
      <c r="U42" s="42" t="s">
        <v>39</v>
      </c>
      <c r="V42" s="114">
        <v>2</v>
      </c>
      <c r="W42" s="114">
        <v>2</v>
      </c>
      <c r="X42" s="115">
        <f t="shared" si="7"/>
        <v>4</v>
      </c>
      <c r="Y42" s="116">
        <f>Q42+'2 квартал'!Y42</f>
        <v>0</v>
      </c>
      <c r="Z42" s="114">
        <f>R42+'2 квартал'!Z42</f>
        <v>1</v>
      </c>
      <c r="AA42" s="51">
        <f t="shared" si="8"/>
        <v>1</v>
      </c>
      <c r="AB42" s="52">
        <f t="shared" si="6"/>
        <v>0.25</v>
      </c>
      <c r="AD42" s="108"/>
    </row>
    <row r="43" spans="2:30" ht="15.75">
      <c r="B43" s="117">
        <v>5</v>
      </c>
      <c r="C43" s="56" t="s">
        <v>40</v>
      </c>
      <c r="D43" s="43"/>
      <c r="E43" s="118"/>
      <c r="F43" s="119">
        <v>1</v>
      </c>
      <c r="G43" s="120"/>
      <c r="H43" s="43"/>
      <c r="I43" s="118">
        <v>0</v>
      </c>
      <c r="J43" s="119">
        <f t="shared" si="4"/>
        <v>1</v>
      </c>
      <c r="K43" s="120">
        <f t="shared" si="4"/>
        <v>0</v>
      </c>
      <c r="L43" s="6"/>
      <c r="M43" s="121">
        <v>5</v>
      </c>
      <c r="N43" s="122" t="s">
        <v>40</v>
      </c>
      <c r="O43" s="105">
        <v>4</v>
      </c>
      <c r="P43" s="106">
        <v>1</v>
      </c>
      <c r="Q43" s="105">
        <f t="shared" si="5"/>
        <v>1</v>
      </c>
      <c r="R43" s="106">
        <f t="shared" si="5"/>
        <v>0</v>
      </c>
      <c r="S43" s="89"/>
      <c r="T43" s="117">
        <v>5</v>
      </c>
      <c r="U43" s="56" t="s">
        <v>40</v>
      </c>
      <c r="V43" s="114">
        <v>8</v>
      </c>
      <c r="W43" s="114">
        <v>3</v>
      </c>
      <c r="X43" s="115">
        <f t="shared" si="7"/>
        <v>11</v>
      </c>
      <c r="Y43" s="116">
        <f>Q43+'2 квартал'!Y43</f>
        <v>2</v>
      </c>
      <c r="Z43" s="114">
        <f>R43+'2 квартал'!Z43</f>
        <v>2</v>
      </c>
      <c r="AA43" s="51">
        <f t="shared" si="8"/>
        <v>4</v>
      </c>
      <c r="AB43" s="52">
        <f t="shared" si="6"/>
        <v>0.36363636363636365</v>
      </c>
      <c r="AD43" s="108"/>
    </row>
    <row r="44" spans="2:30" ht="31.5">
      <c r="B44" s="109">
        <v>6</v>
      </c>
      <c r="C44" s="42" t="s">
        <v>41</v>
      </c>
      <c r="D44" s="43"/>
      <c r="E44" s="110"/>
      <c r="F44" s="111"/>
      <c r="G44" s="31"/>
      <c r="H44" s="43">
        <v>1</v>
      </c>
      <c r="I44" s="110">
        <v>0</v>
      </c>
      <c r="J44" s="111">
        <f t="shared" si="4"/>
        <v>1</v>
      </c>
      <c r="K44" s="31">
        <f t="shared" si="4"/>
        <v>0</v>
      </c>
      <c r="L44" s="6"/>
      <c r="M44" s="112">
        <v>6</v>
      </c>
      <c r="N44" s="113" t="s">
        <v>41</v>
      </c>
      <c r="O44" s="105">
        <v>1</v>
      </c>
      <c r="P44" s="106">
        <v>0</v>
      </c>
      <c r="Q44" s="105">
        <f t="shared" si="5"/>
        <v>1</v>
      </c>
      <c r="R44" s="106">
        <f t="shared" si="5"/>
        <v>0</v>
      </c>
      <c r="S44" s="89"/>
      <c r="T44" s="109">
        <v>6</v>
      </c>
      <c r="U44" s="42" t="s">
        <v>41</v>
      </c>
      <c r="V44" s="114">
        <v>2</v>
      </c>
      <c r="W44" s="114">
        <v>0</v>
      </c>
      <c r="X44" s="115">
        <f t="shared" si="7"/>
        <v>2</v>
      </c>
      <c r="Y44" s="116">
        <f>Q44+'2 квартал'!Y44</f>
        <v>1</v>
      </c>
      <c r="Z44" s="114">
        <f>R44+'2 квартал'!Z44</f>
        <v>0</v>
      </c>
      <c r="AA44" s="51">
        <f t="shared" si="8"/>
        <v>1</v>
      </c>
      <c r="AB44" s="52">
        <f t="shared" si="6"/>
        <v>0.5</v>
      </c>
      <c r="AD44" s="108"/>
    </row>
    <row r="45" spans="2:30" ht="15.75">
      <c r="B45" s="109">
        <v>7</v>
      </c>
      <c r="C45" s="42" t="s">
        <v>42</v>
      </c>
      <c r="D45" s="43"/>
      <c r="E45" s="110"/>
      <c r="F45" s="111"/>
      <c r="G45" s="31"/>
      <c r="H45" s="43"/>
      <c r="I45" s="110">
        <v>0</v>
      </c>
      <c r="J45" s="111">
        <f t="shared" si="4"/>
        <v>0</v>
      </c>
      <c r="K45" s="31">
        <f t="shared" si="4"/>
        <v>0</v>
      </c>
      <c r="L45" s="6"/>
      <c r="M45" s="112">
        <v>7</v>
      </c>
      <c r="N45" s="113" t="s">
        <v>42</v>
      </c>
      <c r="O45" s="105">
        <v>0</v>
      </c>
      <c r="P45" s="106">
        <v>0</v>
      </c>
      <c r="Q45" s="105">
        <f t="shared" si="5"/>
        <v>0</v>
      </c>
      <c r="R45" s="106">
        <f t="shared" si="5"/>
        <v>0</v>
      </c>
      <c r="S45" s="89"/>
      <c r="T45" s="109">
        <v>7</v>
      </c>
      <c r="U45" s="42" t="s">
        <v>42</v>
      </c>
      <c r="V45" s="114">
        <v>1</v>
      </c>
      <c r="W45" s="114">
        <v>0</v>
      </c>
      <c r="X45" s="115">
        <f t="shared" si="7"/>
        <v>1</v>
      </c>
      <c r="Y45" s="116">
        <f>Q45+'2 квартал'!Y45</f>
        <v>0</v>
      </c>
      <c r="Z45" s="114">
        <f>R45+'2 квартал'!Z45</f>
        <v>0</v>
      </c>
      <c r="AA45" s="51">
        <f t="shared" si="8"/>
        <v>0</v>
      </c>
      <c r="AB45" s="52">
        <v>0</v>
      </c>
      <c r="AD45" s="108"/>
    </row>
    <row r="46" spans="2:30" ht="15.75">
      <c r="B46" s="109">
        <v>8</v>
      </c>
      <c r="C46" s="42" t="s">
        <v>43</v>
      </c>
      <c r="D46" s="43">
        <v>0</v>
      </c>
      <c r="E46" s="110">
        <v>1</v>
      </c>
      <c r="F46" s="111">
        <v>2</v>
      </c>
      <c r="G46" s="31"/>
      <c r="H46" s="43">
        <v>5</v>
      </c>
      <c r="I46" s="110">
        <v>0</v>
      </c>
      <c r="J46" s="111">
        <f t="shared" si="4"/>
        <v>7</v>
      </c>
      <c r="K46" s="31">
        <f t="shared" si="4"/>
        <v>1</v>
      </c>
      <c r="L46" s="6"/>
      <c r="M46" s="112">
        <v>8</v>
      </c>
      <c r="N46" s="113" t="s">
        <v>43</v>
      </c>
      <c r="O46" s="105">
        <v>2</v>
      </c>
      <c r="P46" s="106">
        <v>0</v>
      </c>
      <c r="Q46" s="105">
        <f t="shared" si="5"/>
        <v>7</v>
      </c>
      <c r="R46" s="106">
        <f t="shared" si="5"/>
        <v>1</v>
      </c>
      <c r="S46" s="89"/>
      <c r="T46" s="109">
        <v>8</v>
      </c>
      <c r="U46" s="42" t="s">
        <v>43</v>
      </c>
      <c r="V46" s="114">
        <v>16</v>
      </c>
      <c r="W46" s="114">
        <v>3</v>
      </c>
      <c r="X46" s="115">
        <f t="shared" si="7"/>
        <v>19</v>
      </c>
      <c r="Y46" s="116">
        <f>Q46+'2 квартал'!Y46</f>
        <v>26</v>
      </c>
      <c r="Z46" s="114">
        <f>R46+'2 квартал'!Z46</f>
        <v>2</v>
      </c>
      <c r="AA46" s="51">
        <f t="shared" si="8"/>
        <v>28</v>
      </c>
      <c r="AB46" s="52">
        <f t="shared" si="6"/>
        <v>1.4736842105263157</v>
      </c>
      <c r="AD46" s="108"/>
    </row>
    <row r="47" spans="2:30" ht="31.5">
      <c r="B47" s="109">
        <v>9</v>
      </c>
      <c r="C47" s="42" t="s">
        <v>44</v>
      </c>
      <c r="D47" s="43"/>
      <c r="E47" s="110"/>
      <c r="F47" s="111">
        <v>1</v>
      </c>
      <c r="G47" s="31"/>
      <c r="H47" s="43">
        <v>0</v>
      </c>
      <c r="I47" s="110">
        <v>0</v>
      </c>
      <c r="J47" s="111">
        <f t="shared" si="4"/>
        <v>1</v>
      </c>
      <c r="K47" s="31">
        <f t="shared" si="4"/>
        <v>0</v>
      </c>
      <c r="L47" s="6"/>
      <c r="M47" s="112">
        <v>9</v>
      </c>
      <c r="N47" s="113" t="s">
        <v>44</v>
      </c>
      <c r="O47" s="105">
        <v>1</v>
      </c>
      <c r="P47" s="106">
        <v>0</v>
      </c>
      <c r="Q47" s="105">
        <f t="shared" si="5"/>
        <v>1</v>
      </c>
      <c r="R47" s="106">
        <f t="shared" si="5"/>
        <v>0</v>
      </c>
      <c r="S47" s="89"/>
      <c r="T47" s="109">
        <v>9</v>
      </c>
      <c r="U47" s="42" t="s">
        <v>44</v>
      </c>
      <c r="V47" s="114">
        <v>13</v>
      </c>
      <c r="W47" s="114">
        <v>2</v>
      </c>
      <c r="X47" s="115">
        <f t="shared" si="7"/>
        <v>15</v>
      </c>
      <c r="Y47" s="116">
        <f>Q47+'2 квартал'!Y47</f>
        <v>8</v>
      </c>
      <c r="Z47" s="114">
        <f>R47+'2 квартал'!Z47</f>
        <v>0</v>
      </c>
      <c r="AA47" s="51">
        <f t="shared" si="8"/>
        <v>8</v>
      </c>
      <c r="AB47" s="52">
        <f t="shared" si="6"/>
        <v>0.5333333333333333</v>
      </c>
      <c r="AD47" s="108"/>
    </row>
    <row r="48" spans="2:30" ht="31.5">
      <c r="B48" s="109">
        <v>10</v>
      </c>
      <c r="C48" s="123" t="s">
        <v>45</v>
      </c>
      <c r="D48" s="124">
        <v>9</v>
      </c>
      <c r="E48" s="125">
        <v>1</v>
      </c>
      <c r="F48" s="126">
        <v>8</v>
      </c>
      <c r="G48" s="31"/>
      <c r="H48" s="124">
        <v>11</v>
      </c>
      <c r="I48" s="125">
        <v>0</v>
      </c>
      <c r="J48" s="126">
        <f t="shared" si="4"/>
        <v>28</v>
      </c>
      <c r="K48" s="31">
        <f t="shared" si="4"/>
        <v>1</v>
      </c>
      <c r="L48" s="6"/>
      <c r="M48" s="112">
        <v>10</v>
      </c>
      <c r="N48" s="127" t="s">
        <v>45</v>
      </c>
      <c r="O48" s="105">
        <v>6</v>
      </c>
      <c r="P48" s="106">
        <v>2</v>
      </c>
      <c r="Q48" s="105">
        <f t="shared" si="5"/>
        <v>28</v>
      </c>
      <c r="R48" s="106">
        <f t="shared" si="5"/>
        <v>1</v>
      </c>
      <c r="S48" s="89"/>
      <c r="T48" s="109">
        <v>10</v>
      </c>
      <c r="U48" s="123" t="s">
        <v>45</v>
      </c>
      <c r="V48" s="114">
        <v>23</v>
      </c>
      <c r="W48" s="114">
        <v>4</v>
      </c>
      <c r="X48" s="115">
        <f t="shared" si="7"/>
        <v>27</v>
      </c>
      <c r="Y48" s="116">
        <f>Q48+'2 квартал'!Y48</f>
        <v>58</v>
      </c>
      <c r="Z48" s="114">
        <f>R48+'2 квартал'!Z48</f>
        <v>5</v>
      </c>
      <c r="AA48" s="51">
        <f t="shared" si="8"/>
        <v>63</v>
      </c>
      <c r="AB48" s="52">
        <f t="shared" si="6"/>
        <v>2.3333333333333335</v>
      </c>
      <c r="AD48" s="108"/>
    </row>
    <row r="49" spans="2:30" ht="15.75">
      <c r="B49" s="109">
        <v>11</v>
      </c>
      <c r="C49" s="123" t="s">
        <v>46</v>
      </c>
      <c r="D49" s="124"/>
      <c r="E49" s="125"/>
      <c r="F49" s="126"/>
      <c r="G49" s="31"/>
      <c r="H49" s="124">
        <v>1</v>
      </c>
      <c r="I49" s="125">
        <v>0</v>
      </c>
      <c r="J49" s="126">
        <f t="shared" si="4"/>
        <v>1</v>
      </c>
      <c r="K49" s="31">
        <f t="shared" si="4"/>
        <v>0</v>
      </c>
      <c r="L49" s="6"/>
      <c r="M49" s="112">
        <v>11</v>
      </c>
      <c r="N49" s="127" t="s">
        <v>46</v>
      </c>
      <c r="O49" s="105">
        <v>1</v>
      </c>
      <c r="P49" s="106">
        <v>0</v>
      </c>
      <c r="Q49" s="105">
        <f t="shared" si="5"/>
        <v>1</v>
      </c>
      <c r="R49" s="106">
        <f t="shared" si="5"/>
        <v>0</v>
      </c>
      <c r="S49" s="89"/>
      <c r="T49" s="109">
        <v>11</v>
      </c>
      <c r="U49" s="123" t="s">
        <v>46</v>
      </c>
      <c r="V49" s="114">
        <v>1</v>
      </c>
      <c r="W49" s="114">
        <v>0</v>
      </c>
      <c r="X49" s="115">
        <f t="shared" si="7"/>
        <v>1</v>
      </c>
      <c r="Y49" s="116">
        <f>Q49+'2 квартал'!Y49</f>
        <v>1</v>
      </c>
      <c r="Z49" s="114">
        <f>R49+'2 квартал'!Z49</f>
        <v>0</v>
      </c>
      <c r="AA49" s="51">
        <f t="shared" si="8"/>
        <v>1</v>
      </c>
      <c r="AB49" s="52">
        <f t="shared" si="6"/>
        <v>1</v>
      </c>
      <c r="AD49" s="108"/>
    </row>
    <row r="50" spans="2:30" ht="31.5">
      <c r="B50" s="109">
        <v>12</v>
      </c>
      <c r="C50" s="123" t="s">
        <v>47</v>
      </c>
      <c r="D50" s="124"/>
      <c r="E50" s="125"/>
      <c r="F50" s="126"/>
      <c r="G50" s="31"/>
      <c r="H50" s="124"/>
      <c r="I50" s="125">
        <v>0</v>
      </c>
      <c r="J50" s="126">
        <f t="shared" si="4"/>
        <v>0</v>
      </c>
      <c r="K50" s="31">
        <f t="shared" si="4"/>
        <v>0</v>
      </c>
      <c r="L50" s="6"/>
      <c r="M50" s="112">
        <v>12</v>
      </c>
      <c r="N50" s="127" t="s">
        <v>47</v>
      </c>
      <c r="O50" s="105">
        <v>0</v>
      </c>
      <c r="P50" s="106">
        <v>0</v>
      </c>
      <c r="Q50" s="105">
        <f t="shared" si="5"/>
        <v>0</v>
      </c>
      <c r="R50" s="106">
        <f t="shared" si="5"/>
        <v>0</v>
      </c>
      <c r="S50" s="89"/>
      <c r="T50" s="109">
        <v>12</v>
      </c>
      <c r="U50" s="123" t="s">
        <v>47</v>
      </c>
      <c r="V50" s="114">
        <v>0</v>
      </c>
      <c r="W50" s="114">
        <v>0</v>
      </c>
      <c r="X50" s="115">
        <f t="shared" si="7"/>
        <v>0</v>
      </c>
      <c r="Y50" s="116">
        <f>Q50+'2 квартал'!Y50</f>
        <v>10</v>
      </c>
      <c r="Z50" s="114">
        <f>R50+'2 квартал'!Z50</f>
        <v>0</v>
      </c>
      <c r="AA50" s="51">
        <f t="shared" si="8"/>
        <v>10</v>
      </c>
      <c r="AB50" s="52">
        <v>0</v>
      </c>
      <c r="AD50" s="108"/>
    </row>
    <row r="51" spans="2:30" ht="15.75">
      <c r="B51" s="128">
        <v>13</v>
      </c>
      <c r="C51" s="129" t="s">
        <v>48</v>
      </c>
      <c r="D51" s="130">
        <v>6</v>
      </c>
      <c r="E51" s="131"/>
      <c r="F51" s="132">
        <v>14</v>
      </c>
      <c r="G51" s="133">
        <v>3</v>
      </c>
      <c r="H51" s="130">
        <v>13</v>
      </c>
      <c r="I51" s="131">
        <v>1</v>
      </c>
      <c r="J51" s="132">
        <f t="shared" si="4"/>
        <v>33</v>
      </c>
      <c r="K51" s="133">
        <f t="shared" si="4"/>
        <v>4</v>
      </c>
      <c r="L51" s="6"/>
      <c r="M51" s="134">
        <v>13</v>
      </c>
      <c r="N51" s="135" t="s">
        <v>48</v>
      </c>
      <c r="O51" s="136">
        <v>26</v>
      </c>
      <c r="P51" s="137">
        <v>13</v>
      </c>
      <c r="Q51" s="136">
        <f t="shared" si="5"/>
        <v>33</v>
      </c>
      <c r="R51" s="137">
        <f t="shared" si="5"/>
        <v>4</v>
      </c>
      <c r="S51" s="89"/>
      <c r="T51" s="128">
        <v>13</v>
      </c>
      <c r="U51" s="129" t="s">
        <v>48</v>
      </c>
      <c r="V51" s="138">
        <v>97</v>
      </c>
      <c r="W51" s="138">
        <v>28</v>
      </c>
      <c r="X51" s="139">
        <f t="shared" si="7"/>
        <v>125</v>
      </c>
      <c r="Y51" s="140">
        <f>Q51+'2 квартал'!Y51</f>
        <v>85</v>
      </c>
      <c r="Z51" s="138">
        <f>R51+'2 квартал'!Z51</f>
        <v>15</v>
      </c>
      <c r="AA51" s="79">
        <f t="shared" si="8"/>
        <v>100</v>
      </c>
      <c r="AB51" s="80">
        <f t="shared" si="6"/>
        <v>0.8</v>
      </c>
      <c r="AD51" s="108"/>
    </row>
    <row r="52" spans="4:28" ht="12.75">
      <c r="D52">
        <f aca="true" t="shared" si="9" ref="D52:I52">SUM(D39:D51)</f>
        <v>44</v>
      </c>
      <c r="E52">
        <f t="shared" si="9"/>
        <v>5</v>
      </c>
      <c r="F52">
        <f t="shared" si="9"/>
        <v>49</v>
      </c>
      <c r="G52">
        <f t="shared" si="9"/>
        <v>6</v>
      </c>
      <c r="H52">
        <f t="shared" si="9"/>
        <v>60</v>
      </c>
      <c r="I52">
        <f t="shared" si="9"/>
        <v>1</v>
      </c>
      <c r="J52">
        <f>SUM(J39:J51)</f>
        <v>153</v>
      </c>
      <c r="K52">
        <f>SUM(K39:K51)</f>
        <v>12</v>
      </c>
      <c r="O52">
        <f>SUM(O39:O51)</f>
        <v>114</v>
      </c>
      <c r="P52">
        <f>SUM(P39:P51)</f>
        <v>24</v>
      </c>
      <c r="Q52">
        <f>SUM(Q39:Q51)</f>
        <v>153</v>
      </c>
      <c r="R52">
        <f>SUM(R39:R51)</f>
        <v>12</v>
      </c>
      <c r="T52" s="141"/>
      <c r="U52" s="141"/>
      <c r="V52" s="141">
        <f>SUM(V39:V51)</f>
        <v>332</v>
      </c>
      <c r="W52" s="141">
        <f>SUM(W39:W51)</f>
        <v>74</v>
      </c>
      <c r="X52" s="141"/>
      <c r="Y52" s="141">
        <f>SUM(Y39:Y51)</f>
        <v>413</v>
      </c>
      <c r="Z52" s="141">
        <f>SUM(Z39:Z51)</f>
        <v>63</v>
      </c>
      <c r="AA52" s="141"/>
      <c r="AB52" s="141"/>
    </row>
    <row r="53" spans="2:28" ht="15.75">
      <c r="B53" s="82"/>
      <c r="C53" s="82"/>
      <c r="D53" s="82"/>
      <c r="E53" s="81"/>
      <c r="F53" s="81"/>
      <c r="M53" s="82"/>
      <c r="N53" s="82"/>
      <c r="T53" s="141"/>
      <c r="U53" s="141"/>
      <c r="V53" s="141"/>
      <c r="W53" s="141"/>
      <c r="X53" s="141"/>
      <c r="Y53" s="141"/>
      <c r="Z53" s="141"/>
      <c r="AA53" s="141"/>
      <c r="AB53" s="141"/>
    </row>
    <row r="54" spans="2:28" ht="52.5" customHeight="1">
      <c r="B54" s="234" t="s">
        <v>49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"/>
      <c r="M54" s="247" t="s">
        <v>49</v>
      </c>
      <c r="N54" s="247"/>
      <c r="O54" s="247"/>
      <c r="P54" s="247"/>
      <c r="Q54" s="247"/>
      <c r="R54" s="247"/>
      <c r="S54" s="81"/>
      <c r="T54" s="247" t="s">
        <v>49</v>
      </c>
      <c r="U54" s="247"/>
      <c r="V54" s="247"/>
      <c r="W54" s="247"/>
      <c r="X54" s="247"/>
      <c r="Y54" s="247"/>
      <c r="Z54" s="247"/>
      <c r="AA54" s="247"/>
      <c r="AB54" s="247"/>
    </row>
    <row r="55" spans="2:28" ht="16.5" customHeight="1">
      <c r="B55" s="235" t="s">
        <v>50</v>
      </c>
      <c r="C55" s="244" t="s">
        <v>51</v>
      </c>
      <c r="D55" s="235" t="s">
        <v>5</v>
      </c>
      <c r="E55" s="235"/>
      <c r="F55" s="235" t="s">
        <v>6</v>
      </c>
      <c r="G55" s="235"/>
      <c r="H55" s="235" t="s">
        <v>7</v>
      </c>
      <c r="I55" s="235"/>
      <c r="J55" s="237" t="s">
        <v>8</v>
      </c>
      <c r="K55" s="237"/>
      <c r="L55" s="6"/>
      <c r="M55" s="236" t="s">
        <v>50</v>
      </c>
      <c r="N55" s="250" t="s">
        <v>51</v>
      </c>
      <c r="O55" s="251">
        <v>2014</v>
      </c>
      <c r="P55" s="251"/>
      <c r="Q55" s="252">
        <v>2015</v>
      </c>
      <c r="R55" s="252"/>
      <c r="S55" s="89"/>
      <c r="T55" s="235" t="s">
        <v>50</v>
      </c>
      <c r="U55" s="248" t="s">
        <v>51</v>
      </c>
      <c r="V55" s="249">
        <v>2014</v>
      </c>
      <c r="W55" s="249"/>
      <c r="X55" s="249"/>
      <c r="Y55" s="249">
        <v>2015</v>
      </c>
      <c r="Z55" s="249"/>
      <c r="AA55" s="249"/>
      <c r="AB55" s="237" t="s">
        <v>4</v>
      </c>
    </row>
    <row r="56" spans="2:28" ht="15.75">
      <c r="B56" s="235"/>
      <c r="C56" s="244"/>
      <c r="D56" s="9" t="s">
        <v>9</v>
      </c>
      <c r="E56" s="143" t="s">
        <v>10</v>
      </c>
      <c r="F56" s="9" t="s">
        <v>9</v>
      </c>
      <c r="G56" s="144" t="s">
        <v>10</v>
      </c>
      <c r="H56" s="9" t="s">
        <v>9</v>
      </c>
      <c r="I56" s="143" t="s">
        <v>10</v>
      </c>
      <c r="J56" s="9" t="s">
        <v>9</v>
      </c>
      <c r="K56" s="144" t="s">
        <v>10</v>
      </c>
      <c r="L56" s="6"/>
      <c r="M56" s="236"/>
      <c r="N56" s="250"/>
      <c r="O56" s="13" t="s">
        <v>9</v>
      </c>
      <c r="P56" s="14" t="s">
        <v>10</v>
      </c>
      <c r="Q56" s="15" t="s">
        <v>9</v>
      </c>
      <c r="R56" s="14" t="s">
        <v>10</v>
      </c>
      <c r="S56" s="16"/>
      <c r="T56" s="235"/>
      <c r="U56" s="248"/>
      <c r="V56" s="11" t="s">
        <v>9</v>
      </c>
      <c r="W56" s="17" t="s">
        <v>10</v>
      </c>
      <c r="X56" s="18" t="s">
        <v>11</v>
      </c>
      <c r="Y56" s="142" t="s">
        <v>9</v>
      </c>
      <c r="Z56" s="91" t="s">
        <v>10</v>
      </c>
      <c r="AA56" s="92" t="s">
        <v>11</v>
      </c>
      <c r="AB56" s="237"/>
    </row>
    <row r="57" spans="2:28" ht="15.75">
      <c r="B57" s="5">
        <v>1</v>
      </c>
      <c r="C57" s="19">
        <v>2</v>
      </c>
      <c r="D57" s="9">
        <v>3</v>
      </c>
      <c r="E57" s="19">
        <v>4</v>
      </c>
      <c r="F57" s="9">
        <v>5</v>
      </c>
      <c r="G57" s="19">
        <v>6</v>
      </c>
      <c r="H57" s="9">
        <v>7</v>
      </c>
      <c r="I57" s="19">
        <v>8</v>
      </c>
      <c r="J57" s="96">
        <v>9</v>
      </c>
      <c r="K57" s="145">
        <v>10</v>
      </c>
      <c r="L57" s="6"/>
      <c r="M57" s="7">
        <v>1</v>
      </c>
      <c r="N57" s="15">
        <v>2</v>
      </c>
      <c r="O57" s="13">
        <v>3</v>
      </c>
      <c r="P57" s="10">
        <v>4</v>
      </c>
      <c r="Q57" s="15">
        <v>5</v>
      </c>
      <c r="R57" s="10">
        <v>6</v>
      </c>
      <c r="S57" s="83"/>
      <c r="T57" s="5">
        <v>1</v>
      </c>
      <c r="U57" s="19">
        <v>2</v>
      </c>
      <c r="V57" s="95">
        <v>3</v>
      </c>
      <c r="W57" s="96">
        <v>4</v>
      </c>
      <c r="X57" s="96">
        <v>5</v>
      </c>
      <c r="Y57" s="96">
        <v>6</v>
      </c>
      <c r="Z57" s="96">
        <v>7</v>
      </c>
      <c r="AA57" s="96">
        <v>8</v>
      </c>
      <c r="AB57" s="9">
        <v>9</v>
      </c>
    </row>
    <row r="58" spans="2:28" ht="15.75">
      <c r="B58" s="49">
        <v>1</v>
      </c>
      <c r="C58" s="146" t="s">
        <v>52</v>
      </c>
      <c r="D58" s="38"/>
      <c r="E58" s="147"/>
      <c r="F58" s="38"/>
      <c r="G58" s="148"/>
      <c r="H58" s="38"/>
      <c r="I58" s="147"/>
      <c r="J58" s="99">
        <f>SUM(D58+F58+H58)</f>
        <v>0</v>
      </c>
      <c r="K58" s="99">
        <f>SUM(E58+G58+I58)</f>
        <v>0</v>
      </c>
      <c r="L58" s="6"/>
      <c r="M58" s="149">
        <v>1</v>
      </c>
      <c r="N58" s="150" t="s">
        <v>52</v>
      </c>
      <c r="O58" s="151">
        <v>0</v>
      </c>
      <c r="P58" s="152">
        <v>0</v>
      </c>
      <c r="Q58" s="153">
        <f>J58</f>
        <v>0</v>
      </c>
      <c r="R58" s="152">
        <f>K58</f>
        <v>0</v>
      </c>
      <c r="S58" s="89"/>
      <c r="T58" s="38">
        <v>1</v>
      </c>
      <c r="U58" s="154" t="s">
        <v>52</v>
      </c>
      <c r="V58" s="38">
        <v>0</v>
      </c>
      <c r="W58" s="38">
        <v>2</v>
      </c>
      <c r="X58" s="39">
        <f>V58+W58</f>
        <v>2</v>
      </c>
      <c r="Y58" s="107">
        <f>Q58+'2 квартал'!Y58</f>
        <v>0</v>
      </c>
      <c r="Z58" s="38">
        <f>R58+'2 квартал'!Z58</f>
        <v>0</v>
      </c>
      <c r="AA58" s="40">
        <f>Y58+Z58</f>
        <v>0</v>
      </c>
      <c r="AB58" s="41">
        <f>AA58/X58</f>
        <v>0</v>
      </c>
    </row>
    <row r="59" spans="2:28" ht="63">
      <c r="B59" s="49">
        <v>2</v>
      </c>
      <c r="C59" s="155" t="s">
        <v>53</v>
      </c>
      <c r="D59" s="114">
        <v>3</v>
      </c>
      <c r="E59" s="156"/>
      <c r="F59" s="114">
        <v>7</v>
      </c>
      <c r="G59" s="157"/>
      <c r="H59" s="114">
        <v>5</v>
      </c>
      <c r="I59" s="156">
        <v>1</v>
      </c>
      <c r="J59" s="43">
        <f aca="true" t="shared" si="10" ref="J59:K89">SUM(D59+F59+H59)</f>
        <v>15</v>
      </c>
      <c r="K59" s="43">
        <f t="shared" si="10"/>
        <v>1</v>
      </c>
      <c r="L59" s="6"/>
      <c r="M59" s="158">
        <v>2</v>
      </c>
      <c r="N59" s="159" t="s">
        <v>53</v>
      </c>
      <c r="O59" s="105">
        <v>0</v>
      </c>
      <c r="P59" s="106">
        <v>0</v>
      </c>
      <c r="Q59" s="160">
        <f>J59</f>
        <v>15</v>
      </c>
      <c r="R59" s="106">
        <f>K59</f>
        <v>1</v>
      </c>
      <c r="S59" s="89"/>
      <c r="T59" s="49">
        <v>2</v>
      </c>
      <c r="U59" s="161" t="s">
        <v>53</v>
      </c>
      <c r="V59" s="114">
        <v>4</v>
      </c>
      <c r="W59" s="114">
        <v>2</v>
      </c>
      <c r="X59" s="115">
        <f>V59+W59</f>
        <v>6</v>
      </c>
      <c r="Y59" s="116">
        <f>Q59+'2 квартал'!Y59</f>
        <v>26</v>
      </c>
      <c r="Z59" s="114">
        <f>R59+'2 квартал'!Z59</f>
        <v>5</v>
      </c>
      <c r="AA59" s="51">
        <f>Y59+Z59</f>
        <v>31</v>
      </c>
      <c r="AB59" s="52">
        <v>0</v>
      </c>
    </row>
    <row r="60" spans="2:28" ht="15.75">
      <c r="B60" s="49">
        <v>3</v>
      </c>
      <c r="C60" s="162" t="s">
        <v>54</v>
      </c>
      <c r="D60" s="114"/>
      <c r="E60" s="156"/>
      <c r="F60" s="114">
        <v>2</v>
      </c>
      <c r="G60" s="157"/>
      <c r="H60" s="114"/>
      <c r="I60" s="156"/>
      <c r="J60" s="43">
        <f t="shared" si="10"/>
        <v>2</v>
      </c>
      <c r="K60" s="43">
        <f t="shared" si="10"/>
        <v>0</v>
      </c>
      <c r="L60" s="6"/>
      <c r="M60" s="158">
        <v>3</v>
      </c>
      <c r="N60" s="162" t="s">
        <v>54</v>
      </c>
      <c r="O60" s="105">
        <v>0</v>
      </c>
      <c r="P60" s="106">
        <v>0</v>
      </c>
      <c r="Q60" s="160">
        <f aca="true" t="shared" si="11" ref="Q60:R89">J60</f>
        <v>2</v>
      </c>
      <c r="R60" s="106">
        <f t="shared" si="11"/>
        <v>0</v>
      </c>
      <c r="S60" s="89"/>
      <c r="T60" s="49">
        <v>3</v>
      </c>
      <c r="U60" s="155" t="s">
        <v>54</v>
      </c>
      <c r="V60" s="114">
        <v>1</v>
      </c>
      <c r="W60" s="114">
        <v>0</v>
      </c>
      <c r="X60" s="115">
        <f aca="true" t="shared" si="12" ref="X60:X89">V60+W60</f>
        <v>1</v>
      </c>
      <c r="Y60" s="116">
        <f>Q60+'2 квартал'!Y60</f>
        <v>5</v>
      </c>
      <c r="Z60" s="114">
        <f>R60+'2 квартал'!Z60</f>
        <v>0</v>
      </c>
      <c r="AA60" s="51">
        <f aca="true" t="shared" si="13" ref="AA60:AA89">Y60+Z60</f>
        <v>5</v>
      </c>
      <c r="AB60" s="52">
        <v>0</v>
      </c>
    </row>
    <row r="61" spans="2:28" ht="47.25">
      <c r="B61" s="49">
        <v>4</v>
      </c>
      <c r="C61" s="155" t="s">
        <v>55</v>
      </c>
      <c r="D61" s="114"/>
      <c r="E61" s="156"/>
      <c r="F61" s="114"/>
      <c r="G61" s="157"/>
      <c r="H61" s="114"/>
      <c r="I61" s="156"/>
      <c r="J61" s="43">
        <f t="shared" si="10"/>
        <v>0</v>
      </c>
      <c r="K61" s="43">
        <f t="shared" si="10"/>
        <v>0</v>
      </c>
      <c r="L61" s="6"/>
      <c r="M61" s="158">
        <v>4</v>
      </c>
      <c r="N61" s="159" t="s">
        <v>56</v>
      </c>
      <c r="O61" s="105">
        <v>0</v>
      </c>
      <c r="P61" s="106">
        <v>0</v>
      </c>
      <c r="Q61" s="160">
        <f t="shared" si="11"/>
        <v>0</v>
      </c>
      <c r="R61" s="106">
        <f t="shared" si="11"/>
        <v>0</v>
      </c>
      <c r="S61" s="89"/>
      <c r="T61" s="49">
        <v>4</v>
      </c>
      <c r="U61" s="161" t="s">
        <v>55</v>
      </c>
      <c r="V61" s="114">
        <v>1</v>
      </c>
      <c r="W61" s="114">
        <v>0</v>
      </c>
      <c r="X61" s="115">
        <f t="shared" si="12"/>
        <v>1</v>
      </c>
      <c r="Y61" s="116">
        <f>Q61+'2 квартал'!Y61</f>
        <v>7</v>
      </c>
      <c r="Z61" s="114">
        <f>R61+'2 квартал'!Z61</f>
        <v>2</v>
      </c>
      <c r="AA61" s="51">
        <f t="shared" si="13"/>
        <v>9</v>
      </c>
      <c r="AB61" s="52">
        <f>AA61/X61</f>
        <v>9</v>
      </c>
    </row>
    <row r="62" spans="2:28" ht="15.75">
      <c r="B62" s="49">
        <v>5</v>
      </c>
      <c r="C62" s="155" t="s">
        <v>57</v>
      </c>
      <c r="D62" s="114"/>
      <c r="E62" s="156"/>
      <c r="F62" s="114">
        <v>2</v>
      </c>
      <c r="G62" s="157"/>
      <c r="H62" s="114">
        <v>4</v>
      </c>
      <c r="I62" s="156"/>
      <c r="J62" s="43">
        <f t="shared" si="10"/>
        <v>6</v>
      </c>
      <c r="K62" s="43">
        <f t="shared" si="10"/>
        <v>0</v>
      </c>
      <c r="L62" s="6"/>
      <c r="M62" s="158">
        <v>5</v>
      </c>
      <c r="N62" s="159" t="s">
        <v>57</v>
      </c>
      <c r="O62" s="105">
        <v>10</v>
      </c>
      <c r="P62" s="106">
        <v>2</v>
      </c>
      <c r="Q62" s="160">
        <f t="shared" si="11"/>
        <v>6</v>
      </c>
      <c r="R62" s="106">
        <f t="shared" si="11"/>
        <v>0</v>
      </c>
      <c r="S62" s="89"/>
      <c r="T62" s="49">
        <v>5</v>
      </c>
      <c r="U62" s="161" t="s">
        <v>57</v>
      </c>
      <c r="V62" s="114">
        <v>17</v>
      </c>
      <c r="W62" s="114">
        <v>5</v>
      </c>
      <c r="X62" s="115">
        <f t="shared" si="12"/>
        <v>22</v>
      </c>
      <c r="Y62" s="116">
        <f>Q62+'2 квартал'!Y62</f>
        <v>10</v>
      </c>
      <c r="Z62" s="114">
        <f>R62+'2 квартал'!Z62</f>
        <v>5</v>
      </c>
      <c r="AA62" s="51">
        <f t="shared" si="13"/>
        <v>15</v>
      </c>
      <c r="AB62" s="52">
        <v>0</v>
      </c>
    </row>
    <row r="63" spans="2:28" ht="31.5">
      <c r="B63" s="49">
        <v>6</v>
      </c>
      <c r="C63" s="155" t="s">
        <v>58</v>
      </c>
      <c r="D63" s="163">
        <v>2</v>
      </c>
      <c r="E63" s="164"/>
      <c r="F63" s="163">
        <v>5</v>
      </c>
      <c r="G63" s="165">
        <v>2</v>
      </c>
      <c r="H63" s="163">
        <v>4</v>
      </c>
      <c r="I63" s="164"/>
      <c r="J63" s="43">
        <f t="shared" si="10"/>
        <v>11</v>
      </c>
      <c r="K63" s="43">
        <f t="shared" si="10"/>
        <v>2</v>
      </c>
      <c r="L63" s="6"/>
      <c r="M63" s="158">
        <v>6</v>
      </c>
      <c r="N63" s="159" t="s">
        <v>58</v>
      </c>
      <c r="O63" s="105">
        <v>15</v>
      </c>
      <c r="P63" s="106">
        <v>6</v>
      </c>
      <c r="Q63" s="160">
        <f t="shared" si="11"/>
        <v>11</v>
      </c>
      <c r="R63" s="106">
        <f t="shared" si="11"/>
        <v>2</v>
      </c>
      <c r="S63" s="89"/>
      <c r="T63" s="49">
        <v>6</v>
      </c>
      <c r="U63" s="161" t="s">
        <v>58</v>
      </c>
      <c r="V63" s="114">
        <v>42</v>
      </c>
      <c r="W63" s="114">
        <v>14</v>
      </c>
      <c r="X63" s="115">
        <f t="shared" si="12"/>
        <v>56</v>
      </c>
      <c r="Y63" s="116">
        <f>Q63+'2 квартал'!Y63</f>
        <v>30</v>
      </c>
      <c r="Z63" s="114">
        <f>R63+'2 квартал'!Z63</f>
        <v>11</v>
      </c>
      <c r="AA63" s="51">
        <f t="shared" si="13"/>
        <v>41</v>
      </c>
      <c r="AB63" s="52">
        <f>AA63/X63</f>
        <v>0.7321428571428571</v>
      </c>
    </row>
    <row r="64" spans="2:28" ht="15.75">
      <c r="B64" s="49">
        <v>7</v>
      </c>
      <c r="C64" s="155" t="s">
        <v>59</v>
      </c>
      <c r="D64" s="114"/>
      <c r="E64" s="156"/>
      <c r="F64" s="114"/>
      <c r="G64" s="157"/>
      <c r="H64" s="114"/>
      <c r="I64" s="156"/>
      <c r="J64" s="43">
        <f t="shared" si="10"/>
        <v>0</v>
      </c>
      <c r="K64" s="43">
        <f t="shared" si="10"/>
        <v>0</v>
      </c>
      <c r="L64" s="6"/>
      <c r="M64" s="158">
        <v>7</v>
      </c>
      <c r="N64" s="159" t="s">
        <v>59</v>
      </c>
      <c r="O64" s="105">
        <v>0</v>
      </c>
      <c r="P64" s="106">
        <v>0</v>
      </c>
      <c r="Q64" s="160">
        <f t="shared" si="11"/>
        <v>0</v>
      </c>
      <c r="R64" s="106">
        <f t="shared" si="11"/>
        <v>0</v>
      </c>
      <c r="S64" s="89"/>
      <c r="T64" s="49">
        <v>7</v>
      </c>
      <c r="U64" s="161" t="s">
        <v>59</v>
      </c>
      <c r="V64" s="114">
        <v>1</v>
      </c>
      <c r="W64" s="114">
        <v>1</v>
      </c>
      <c r="X64" s="115">
        <f t="shared" si="12"/>
        <v>2</v>
      </c>
      <c r="Y64" s="116">
        <f>Q64+'2 квартал'!Y64</f>
        <v>3</v>
      </c>
      <c r="Z64" s="114">
        <f>R64+'2 квартал'!Z64</f>
        <v>1</v>
      </c>
      <c r="AA64" s="51">
        <f t="shared" si="13"/>
        <v>4</v>
      </c>
      <c r="AB64" s="52">
        <v>0</v>
      </c>
    </row>
    <row r="65" spans="2:28" ht="15.75">
      <c r="B65" s="49">
        <v>8</v>
      </c>
      <c r="C65" s="166" t="s">
        <v>60</v>
      </c>
      <c r="D65" s="114">
        <v>32</v>
      </c>
      <c r="E65" s="156">
        <v>3</v>
      </c>
      <c r="F65" s="114">
        <v>15</v>
      </c>
      <c r="G65" s="157"/>
      <c r="H65" s="114">
        <v>32</v>
      </c>
      <c r="I65" s="156"/>
      <c r="J65" s="43">
        <f t="shared" si="10"/>
        <v>79</v>
      </c>
      <c r="K65" s="43">
        <f t="shared" si="10"/>
        <v>3</v>
      </c>
      <c r="L65" s="6"/>
      <c r="M65" s="158">
        <v>8</v>
      </c>
      <c r="N65" s="167" t="s">
        <v>60</v>
      </c>
      <c r="O65" s="105">
        <v>46</v>
      </c>
      <c r="P65" s="106">
        <v>9</v>
      </c>
      <c r="Q65" s="160">
        <f t="shared" si="11"/>
        <v>79</v>
      </c>
      <c r="R65" s="106">
        <f t="shared" si="11"/>
        <v>3</v>
      </c>
      <c r="S65" s="89"/>
      <c r="T65" s="49">
        <v>8</v>
      </c>
      <c r="U65" s="168" t="s">
        <v>60</v>
      </c>
      <c r="V65" s="114">
        <v>148</v>
      </c>
      <c r="W65" s="114">
        <v>30</v>
      </c>
      <c r="X65" s="115">
        <f t="shared" si="12"/>
        <v>178</v>
      </c>
      <c r="Y65" s="116">
        <f>Q65+'2 квартал'!Y65</f>
        <v>182</v>
      </c>
      <c r="Z65" s="114">
        <f>R65+'2 квартал'!Z65</f>
        <v>16</v>
      </c>
      <c r="AA65" s="51">
        <f t="shared" si="13"/>
        <v>198</v>
      </c>
      <c r="AB65" s="52">
        <f aca="true" t="shared" si="14" ref="AB65:AB70">AA65/X65</f>
        <v>1.1123595505617978</v>
      </c>
    </row>
    <row r="66" spans="2:28" ht="15.75">
      <c r="B66" s="49">
        <v>9</v>
      </c>
      <c r="C66" s="155" t="s">
        <v>61</v>
      </c>
      <c r="D66" s="114"/>
      <c r="E66" s="156"/>
      <c r="F66" s="114"/>
      <c r="G66" s="157"/>
      <c r="H66" s="114"/>
      <c r="I66" s="156"/>
      <c r="J66" s="43">
        <f t="shared" si="10"/>
        <v>0</v>
      </c>
      <c r="K66" s="43">
        <f t="shared" si="10"/>
        <v>0</v>
      </c>
      <c r="L66" s="6"/>
      <c r="M66" s="158">
        <v>9</v>
      </c>
      <c r="N66" s="159" t="s">
        <v>61</v>
      </c>
      <c r="O66" s="105">
        <v>0</v>
      </c>
      <c r="P66" s="106">
        <v>0</v>
      </c>
      <c r="Q66" s="160">
        <f t="shared" si="11"/>
        <v>0</v>
      </c>
      <c r="R66" s="106">
        <f t="shared" si="11"/>
        <v>0</v>
      </c>
      <c r="S66" s="89"/>
      <c r="T66" s="49">
        <v>9</v>
      </c>
      <c r="U66" s="161" t="s">
        <v>61</v>
      </c>
      <c r="V66" s="114">
        <v>0</v>
      </c>
      <c r="W66" s="114">
        <v>0</v>
      </c>
      <c r="X66" s="115">
        <f t="shared" si="12"/>
        <v>0</v>
      </c>
      <c r="Y66" s="116">
        <f>Q66+'2 квартал'!Y66</f>
        <v>2</v>
      </c>
      <c r="Z66" s="114">
        <f>R66+'2 квартал'!Z66</f>
        <v>0</v>
      </c>
      <c r="AA66" s="51">
        <f t="shared" si="13"/>
        <v>2</v>
      </c>
      <c r="AB66" s="52" t="e">
        <f t="shared" si="14"/>
        <v>#DIV/0!</v>
      </c>
    </row>
    <row r="67" spans="2:28" ht="15.75">
      <c r="B67" s="49">
        <v>10</v>
      </c>
      <c r="C67" s="166" t="s">
        <v>62</v>
      </c>
      <c r="D67" s="114"/>
      <c r="E67" s="156"/>
      <c r="F67" s="114">
        <v>6</v>
      </c>
      <c r="G67" s="157">
        <v>1</v>
      </c>
      <c r="H67" s="114">
        <v>6</v>
      </c>
      <c r="I67" s="156"/>
      <c r="J67" s="43">
        <f t="shared" si="10"/>
        <v>12</v>
      </c>
      <c r="K67" s="43">
        <f t="shared" si="10"/>
        <v>1</v>
      </c>
      <c r="L67" s="6"/>
      <c r="M67" s="158">
        <v>10</v>
      </c>
      <c r="N67" s="167" t="s">
        <v>62</v>
      </c>
      <c r="O67" s="105">
        <v>9</v>
      </c>
      <c r="P67" s="106">
        <v>1</v>
      </c>
      <c r="Q67" s="160">
        <f t="shared" si="11"/>
        <v>12</v>
      </c>
      <c r="R67" s="106">
        <f t="shared" si="11"/>
        <v>1</v>
      </c>
      <c r="S67" s="89"/>
      <c r="T67" s="49">
        <v>10</v>
      </c>
      <c r="U67" s="168" t="s">
        <v>62</v>
      </c>
      <c r="V67" s="114">
        <v>21</v>
      </c>
      <c r="W67" s="114">
        <v>2</v>
      </c>
      <c r="X67" s="115">
        <f t="shared" si="12"/>
        <v>23</v>
      </c>
      <c r="Y67" s="116">
        <f>Q67+'2 квартал'!Y67</f>
        <v>27</v>
      </c>
      <c r="Z67" s="114">
        <f>R67+'2 квартал'!Z67</f>
        <v>1</v>
      </c>
      <c r="AA67" s="51">
        <f t="shared" si="13"/>
        <v>28</v>
      </c>
      <c r="AB67" s="52">
        <f t="shared" si="14"/>
        <v>1.2173913043478262</v>
      </c>
    </row>
    <row r="68" spans="2:28" ht="15.75">
      <c r="B68" s="49">
        <v>11</v>
      </c>
      <c r="C68" s="155" t="s">
        <v>63</v>
      </c>
      <c r="D68" s="114">
        <v>2</v>
      </c>
      <c r="E68" s="156">
        <v>1</v>
      </c>
      <c r="F68" s="114"/>
      <c r="G68" s="157"/>
      <c r="H68" s="114"/>
      <c r="I68" s="156"/>
      <c r="J68" s="43">
        <f t="shared" si="10"/>
        <v>2</v>
      </c>
      <c r="K68" s="43">
        <f t="shared" si="10"/>
        <v>1</v>
      </c>
      <c r="L68" s="6"/>
      <c r="M68" s="158">
        <v>11</v>
      </c>
      <c r="N68" s="159" t="s">
        <v>63</v>
      </c>
      <c r="O68" s="105">
        <v>3</v>
      </c>
      <c r="P68" s="106">
        <v>0</v>
      </c>
      <c r="Q68" s="160">
        <f t="shared" si="11"/>
        <v>2</v>
      </c>
      <c r="R68" s="106">
        <f t="shared" si="11"/>
        <v>1</v>
      </c>
      <c r="S68" s="89"/>
      <c r="T68" s="49">
        <v>11</v>
      </c>
      <c r="U68" s="161" t="s">
        <v>63</v>
      </c>
      <c r="V68" s="114">
        <v>8</v>
      </c>
      <c r="W68" s="114">
        <v>0</v>
      </c>
      <c r="X68" s="115">
        <f t="shared" si="12"/>
        <v>8</v>
      </c>
      <c r="Y68" s="116">
        <f>Q68+'2 квартал'!Y68</f>
        <v>8</v>
      </c>
      <c r="Z68" s="114">
        <f>R68+'2 квартал'!Z68</f>
        <v>1</v>
      </c>
      <c r="AA68" s="51">
        <f t="shared" si="13"/>
        <v>9</v>
      </c>
      <c r="AB68" s="52">
        <f t="shared" si="14"/>
        <v>1.125</v>
      </c>
    </row>
    <row r="69" spans="2:28" ht="31.5">
      <c r="B69" s="49">
        <v>12</v>
      </c>
      <c r="C69" s="155" t="s">
        <v>64</v>
      </c>
      <c r="D69" s="114"/>
      <c r="E69" s="156"/>
      <c r="F69" s="114">
        <v>3</v>
      </c>
      <c r="G69" s="157">
        <v>2</v>
      </c>
      <c r="H69" s="114">
        <v>2</v>
      </c>
      <c r="I69" s="156"/>
      <c r="J69" s="43">
        <f t="shared" si="10"/>
        <v>5</v>
      </c>
      <c r="K69" s="43">
        <f t="shared" si="10"/>
        <v>2</v>
      </c>
      <c r="L69" s="6"/>
      <c r="M69" s="158">
        <v>12</v>
      </c>
      <c r="N69" s="159" t="s">
        <v>64</v>
      </c>
      <c r="O69" s="105">
        <v>6</v>
      </c>
      <c r="P69" s="106">
        <v>3</v>
      </c>
      <c r="Q69" s="160">
        <f t="shared" si="11"/>
        <v>5</v>
      </c>
      <c r="R69" s="106">
        <f t="shared" si="11"/>
        <v>2</v>
      </c>
      <c r="S69" s="89"/>
      <c r="T69" s="49">
        <v>12</v>
      </c>
      <c r="U69" s="161" t="s">
        <v>64</v>
      </c>
      <c r="V69" s="114">
        <v>17</v>
      </c>
      <c r="W69" s="114">
        <v>6</v>
      </c>
      <c r="X69" s="115">
        <f t="shared" si="12"/>
        <v>23</v>
      </c>
      <c r="Y69" s="116">
        <f>Q69+'2 квартал'!Y69</f>
        <v>9</v>
      </c>
      <c r="Z69" s="114">
        <f>R69+'2 квартал'!Z69</f>
        <v>3</v>
      </c>
      <c r="AA69" s="51">
        <f t="shared" si="13"/>
        <v>12</v>
      </c>
      <c r="AB69" s="52">
        <f t="shared" si="14"/>
        <v>0.5217391304347826</v>
      </c>
    </row>
    <row r="70" spans="2:28" ht="31.5">
      <c r="B70" s="49">
        <v>13</v>
      </c>
      <c r="C70" s="155" t="s">
        <v>65</v>
      </c>
      <c r="D70" s="114">
        <v>2</v>
      </c>
      <c r="E70" s="156"/>
      <c r="F70" s="114">
        <v>5</v>
      </c>
      <c r="G70" s="157"/>
      <c r="H70" s="114">
        <v>7</v>
      </c>
      <c r="I70" s="156"/>
      <c r="J70" s="43">
        <f t="shared" si="10"/>
        <v>14</v>
      </c>
      <c r="K70" s="43">
        <f t="shared" si="10"/>
        <v>0</v>
      </c>
      <c r="L70" s="6"/>
      <c r="M70" s="158">
        <v>13</v>
      </c>
      <c r="N70" s="159" t="s">
        <v>66</v>
      </c>
      <c r="O70" s="105">
        <v>13</v>
      </c>
      <c r="P70" s="106">
        <v>0</v>
      </c>
      <c r="Q70" s="160">
        <f t="shared" si="11"/>
        <v>14</v>
      </c>
      <c r="R70" s="106">
        <f t="shared" si="11"/>
        <v>0</v>
      </c>
      <c r="S70" s="89"/>
      <c r="T70" s="49">
        <v>13</v>
      </c>
      <c r="U70" s="161" t="s">
        <v>66</v>
      </c>
      <c r="V70" s="114">
        <v>34</v>
      </c>
      <c r="W70" s="114">
        <v>2</v>
      </c>
      <c r="X70" s="115">
        <f t="shared" si="12"/>
        <v>36</v>
      </c>
      <c r="Y70" s="116">
        <f>Q70+'2 квартал'!Y70</f>
        <v>64</v>
      </c>
      <c r="Z70" s="114">
        <f>R70+'2 квартал'!Z70</f>
        <v>3</v>
      </c>
      <c r="AA70" s="51">
        <f t="shared" si="13"/>
        <v>67</v>
      </c>
      <c r="AB70" s="52">
        <f t="shared" si="14"/>
        <v>1.8611111111111112</v>
      </c>
    </row>
    <row r="71" spans="2:28" ht="15.75">
      <c r="B71" s="49">
        <v>14</v>
      </c>
      <c r="C71" s="155" t="s">
        <v>112</v>
      </c>
      <c r="D71" s="114"/>
      <c r="E71" s="156"/>
      <c r="F71" s="114"/>
      <c r="G71" s="157"/>
      <c r="H71" s="114"/>
      <c r="I71" s="156"/>
      <c r="J71" s="43">
        <f t="shared" si="10"/>
        <v>0</v>
      </c>
      <c r="K71" s="43">
        <f t="shared" si="10"/>
        <v>0</v>
      </c>
      <c r="L71" s="6"/>
      <c r="M71" s="158">
        <v>14</v>
      </c>
      <c r="N71" s="155" t="s">
        <v>112</v>
      </c>
      <c r="O71" s="105">
        <v>0</v>
      </c>
      <c r="P71" s="106">
        <v>0</v>
      </c>
      <c r="Q71" s="160">
        <f t="shared" si="11"/>
        <v>0</v>
      </c>
      <c r="R71" s="106">
        <f t="shared" si="11"/>
        <v>0</v>
      </c>
      <c r="S71" s="89"/>
      <c r="T71" s="49">
        <v>14</v>
      </c>
      <c r="U71" s="155" t="s">
        <v>112</v>
      </c>
      <c r="V71" s="114">
        <v>0</v>
      </c>
      <c r="W71" s="114">
        <v>0</v>
      </c>
      <c r="X71" s="115">
        <f t="shared" si="12"/>
        <v>0</v>
      </c>
      <c r="Y71" s="116">
        <f>Q71+'2 квартал'!Y71</f>
        <v>1</v>
      </c>
      <c r="Z71" s="114">
        <f>R71+'2 квартал'!Z71</f>
        <v>0</v>
      </c>
      <c r="AA71" s="51">
        <f t="shared" si="13"/>
        <v>1</v>
      </c>
      <c r="AB71" s="52">
        <v>0</v>
      </c>
    </row>
    <row r="72" spans="2:28" ht="31.5">
      <c r="B72" s="49">
        <v>15</v>
      </c>
      <c r="C72" s="155" t="s">
        <v>67</v>
      </c>
      <c r="D72" s="114"/>
      <c r="E72" s="156"/>
      <c r="F72" s="114">
        <v>2</v>
      </c>
      <c r="G72" s="157">
        <v>1</v>
      </c>
      <c r="H72" s="114"/>
      <c r="I72" s="156"/>
      <c r="J72" s="43">
        <f t="shared" si="10"/>
        <v>2</v>
      </c>
      <c r="K72" s="43">
        <f t="shared" si="10"/>
        <v>1</v>
      </c>
      <c r="L72" s="6"/>
      <c r="M72" s="158">
        <v>15</v>
      </c>
      <c r="N72" s="159" t="s">
        <v>67</v>
      </c>
      <c r="O72" s="105">
        <v>2</v>
      </c>
      <c r="P72" s="106">
        <v>0</v>
      </c>
      <c r="Q72" s="160">
        <f t="shared" si="11"/>
        <v>2</v>
      </c>
      <c r="R72" s="106">
        <f t="shared" si="11"/>
        <v>1</v>
      </c>
      <c r="S72" s="89"/>
      <c r="T72" s="49">
        <v>15</v>
      </c>
      <c r="U72" s="161" t="s">
        <v>67</v>
      </c>
      <c r="V72" s="114">
        <v>9</v>
      </c>
      <c r="W72" s="114">
        <v>1</v>
      </c>
      <c r="X72" s="115">
        <f t="shared" si="12"/>
        <v>10</v>
      </c>
      <c r="Y72" s="116">
        <f>Q72+'2 квартал'!Y72</f>
        <v>12</v>
      </c>
      <c r="Z72" s="114">
        <f>R72+'2 квартал'!Z72</f>
        <v>2</v>
      </c>
      <c r="AA72" s="51">
        <f t="shared" si="13"/>
        <v>14</v>
      </c>
      <c r="AB72" s="52">
        <f>AA72/X72</f>
        <v>1.4</v>
      </c>
    </row>
    <row r="73" spans="2:28" ht="15.75">
      <c r="B73" s="49">
        <v>16</v>
      </c>
      <c r="C73" s="155" t="s">
        <v>121</v>
      </c>
      <c r="D73" s="114">
        <v>3</v>
      </c>
      <c r="E73" s="156">
        <v>1</v>
      </c>
      <c r="F73" s="163">
        <v>2</v>
      </c>
      <c r="G73" s="157"/>
      <c r="H73" s="114"/>
      <c r="I73" s="156"/>
      <c r="J73" s="43">
        <f t="shared" si="10"/>
        <v>5</v>
      </c>
      <c r="K73" s="43">
        <f t="shared" si="10"/>
        <v>1</v>
      </c>
      <c r="L73" s="6"/>
      <c r="M73" s="158">
        <v>16</v>
      </c>
      <c r="N73" s="159" t="s">
        <v>121</v>
      </c>
      <c r="O73" s="105">
        <v>9</v>
      </c>
      <c r="P73" s="106">
        <v>1</v>
      </c>
      <c r="Q73" s="160">
        <f t="shared" si="11"/>
        <v>5</v>
      </c>
      <c r="R73" s="106">
        <f t="shared" si="11"/>
        <v>1</v>
      </c>
      <c r="S73" s="89"/>
      <c r="T73" s="49">
        <v>16</v>
      </c>
      <c r="U73" s="161" t="s">
        <v>121</v>
      </c>
      <c r="V73" s="114">
        <v>25</v>
      </c>
      <c r="W73" s="114">
        <v>6</v>
      </c>
      <c r="X73" s="115">
        <f t="shared" si="12"/>
        <v>31</v>
      </c>
      <c r="Y73" s="116">
        <f>Q73+'2 квартал'!Y73</f>
        <v>26</v>
      </c>
      <c r="Z73" s="114">
        <f>R73+'2 квартал'!Z73</f>
        <v>10</v>
      </c>
      <c r="AA73" s="51">
        <f t="shared" si="13"/>
        <v>36</v>
      </c>
      <c r="AB73" s="52">
        <f>AA73/X73</f>
        <v>1.1612903225806452</v>
      </c>
    </row>
    <row r="74" spans="2:28" ht="31.5">
      <c r="B74" s="49">
        <v>17</v>
      </c>
      <c r="C74" s="155" t="s">
        <v>69</v>
      </c>
      <c r="D74" s="169"/>
      <c r="E74" s="156"/>
      <c r="F74" s="114"/>
      <c r="G74" s="157"/>
      <c r="H74" s="169"/>
      <c r="I74" s="156"/>
      <c r="J74" s="43">
        <f t="shared" si="10"/>
        <v>0</v>
      </c>
      <c r="K74" s="43">
        <f t="shared" si="10"/>
        <v>0</v>
      </c>
      <c r="L74" s="6"/>
      <c r="M74" s="158">
        <v>17</v>
      </c>
      <c r="N74" s="159" t="s">
        <v>70</v>
      </c>
      <c r="O74" s="105">
        <v>0</v>
      </c>
      <c r="P74" s="106">
        <v>0</v>
      </c>
      <c r="Q74" s="160">
        <f t="shared" si="11"/>
        <v>0</v>
      </c>
      <c r="R74" s="106">
        <f t="shared" si="11"/>
        <v>0</v>
      </c>
      <c r="S74" s="89"/>
      <c r="T74" s="49">
        <v>17</v>
      </c>
      <c r="U74" s="161" t="s">
        <v>70</v>
      </c>
      <c r="V74" s="114">
        <v>0</v>
      </c>
      <c r="W74" s="114">
        <v>0</v>
      </c>
      <c r="X74" s="115">
        <f t="shared" si="12"/>
        <v>0</v>
      </c>
      <c r="Y74" s="116">
        <f>Q74+'2 квартал'!Y74</f>
        <v>0</v>
      </c>
      <c r="Z74" s="114">
        <f>R74+'2 квартал'!Z74</f>
        <v>2</v>
      </c>
      <c r="AA74" s="51">
        <f t="shared" si="13"/>
        <v>2</v>
      </c>
      <c r="AB74" s="52" t="e">
        <f>AA74/X74</f>
        <v>#DIV/0!</v>
      </c>
    </row>
    <row r="75" spans="2:28" ht="15.75">
      <c r="B75" s="49">
        <v>18</v>
      </c>
      <c r="C75" s="166" t="s">
        <v>106</v>
      </c>
      <c r="D75" s="114"/>
      <c r="E75" s="156"/>
      <c r="F75" s="114"/>
      <c r="G75" s="157"/>
      <c r="H75" s="114"/>
      <c r="I75" s="156"/>
      <c r="J75" s="43">
        <f t="shared" si="10"/>
        <v>0</v>
      </c>
      <c r="K75" s="43">
        <f t="shared" si="10"/>
        <v>0</v>
      </c>
      <c r="L75" s="6"/>
      <c r="M75" s="158">
        <v>18</v>
      </c>
      <c r="N75" s="166" t="s">
        <v>106</v>
      </c>
      <c r="O75" s="105">
        <v>0</v>
      </c>
      <c r="P75" s="106">
        <v>0</v>
      </c>
      <c r="Q75" s="160">
        <f t="shared" si="11"/>
        <v>0</v>
      </c>
      <c r="R75" s="106">
        <f t="shared" si="11"/>
        <v>0</v>
      </c>
      <c r="S75" s="89"/>
      <c r="T75" s="49">
        <v>18</v>
      </c>
      <c r="U75" s="166" t="s">
        <v>106</v>
      </c>
      <c r="V75" s="114">
        <v>3</v>
      </c>
      <c r="W75" s="114">
        <v>0</v>
      </c>
      <c r="X75" s="115">
        <f t="shared" si="12"/>
        <v>3</v>
      </c>
      <c r="Y75" s="116">
        <f>Q75+'2 квартал'!Y75</f>
        <v>0</v>
      </c>
      <c r="Z75" s="114">
        <f>R75+'2 квартал'!Z75</f>
        <v>0</v>
      </c>
      <c r="AA75" s="51">
        <f t="shared" si="13"/>
        <v>0</v>
      </c>
      <c r="AB75" s="52">
        <f aca="true" t="shared" si="15" ref="AB75:AB89">AA75/X75</f>
        <v>0</v>
      </c>
    </row>
    <row r="76" spans="2:28" ht="15.75">
      <c r="B76" s="49">
        <v>19</v>
      </c>
      <c r="C76" s="155" t="s">
        <v>71</v>
      </c>
      <c r="D76" s="114"/>
      <c r="E76" s="156"/>
      <c r="F76" s="114"/>
      <c r="G76" s="157"/>
      <c r="H76" s="114"/>
      <c r="I76" s="156"/>
      <c r="J76" s="43">
        <f t="shared" si="10"/>
        <v>0</v>
      </c>
      <c r="K76" s="43">
        <f t="shared" si="10"/>
        <v>0</v>
      </c>
      <c r="L76" s="6"/>
      <c r="M76" s="158">
        <v>19</v>
      </c>
      <c r="N76" s="159" t="s">
        <v>71</v>
      </c>
      <c r="O76" s="105">
        <v>0</v>
      </c>
      <c r="P76" s="106">
        <v>0</v>
      </c>
      <c r="Q76" s="160">
        <f t="shared" si="11"/>
        <v>0</v>
      </c>
      <c r="R76" s="106">
        <f t="shared" si="11"/>
        <v>0</v>
      </c>
      <c r="S76" s="89"/>
      <c r="T76" s="49">
        <v>19</v>
      </c>
      <c r="U76" s="161" t="s">
        <v>71</v>
      </c>
      <c r="V76" s="114">
        <v>0</v>
      </c>
      <c r="W76" s="114">
        <v>0</v>
      </c>
      <c r="X76" s="115">
        <f t="shared" si="12"/>
        <v>0</v>
      </c>
      <c r="Y76" s="116">
        <f>Q76+'2 квартал'!Y76</f>
        <v>1</v>
      </c>
      <c r="Z76" s="114">
        <f>R76+'2 квартал'!Z76</f>
        <v>0</v>
      </c>
      <c r="AA76" s="51">
        <f t="shared" si="13"/>
        <v>1</v>
      </c>
      <c r="AB76" s="52" t="e">
        <f t="shared" si="15"/>
        <v>#DIV/0!</v>
      </c>
    </row>
    <row r="77" spans="2:28" ht="15.75">
      <c r="B77" s="49">
        <v>20</v>
      </c>
      <c r="C77" s="155" t="s">
        <v>72</v>
      </c>
      <c r="D77" s="114"/>
      <c r="E77" s="156"/>
      <c r="F77" s="114"/>
      <c r="G77" s="157"/>
      <c r="H77" s="114"/>
      <c r="I77" s="156"/>
      <c r="J77" s="43">
        <f t="shared" si="10"/>
        <v>0</v>
      </c>
      <c r="K77" s="43">
        <f t="shared" si="10"/>
        <v>0</v>
      </c>
      <c r="L77" s="6"/>
      <c r="M77" s="158">
        <v>20</v>
      </c>
      <c r="N77" s="159" t="s">
        <v>72</v>
      </c>
      <c r="O77" s="105">
        <v>0</v>
      </c>
      <c r="P77" s="106">
        <v>0</v>
      </c>
      <c r="Q77" s="160">
        <f t="shared" si="11"/>
        <v>0</v>
      </c>
      <c r="R77" s="106">
        <f t="shared" si="11"/>
        <v>0</v>
      </c>
      <c r="S77" s="89"/>
      <c r="T77" s="49">
        <v>20</v>
      </c>
      <c r="U77" s="161" t="s">
        <v>72</v>
      </c>
      <c r="V77" s="114">
        <v>0</v>
      </c>
      <c r="W77" s="114">
        <v>0</v>
      </c>
      <c r="X77" s="115">
        <f t="shared" si="12"/>
        <v>0</v>
      </c>
      <c r="Y77" s="116">
        <f>Q77+'2 квартал'!Y77</f>
        <v>0</v>
      </c>
      <c r="Z77" s="114">
        <f>R77+'2 квартал'!Z77</f>
        <v>0</v>
      </c>
      <c r="AA77" s="51">
        <f t="shared" si="13"/>
        <v>0</v>
      </c>
      <c r="AB77" s="52" t="e">
        <f t="shared" si="15"/>
        <v>#DIV/0!</v>
      </c>
    </row>
    <row r="78" spans="2:28" ht="15.75">
      <c r="B78" s="49">
        <v>21</v>
      </c>
      <c r="C78" s="155" t="s">
        <v>73</v>
      </c>
      <c r="D78" s="114"/>
      <c r="E78" s="156"/>
      <c r="F78" s="114"/>
      <c r="G78" s="157"/>
      <c r="H78" s="114"/>
      <c r="I78" s="156"/>
      <c r="J78" s="43">
        <f t="shared" si="10"/>
        <v>0</v>
      </c>
      <c r="K78" s="43">
        <f t="shared" si="10"/>
        <v>0</v>
      </c>
      <c r="L78" s="6"/>
      <c r="M78" s="158">
        <v>21</v>
      </c>
      <c r="N78" s="159" t="s">
        <v>73</v>
      </c>
      <c r="O78" s="105">
        <v>0</v>
      </c>
      <c r="P78" s="106">
        <v>1</v>
      </c>
      <c r="Q78" s="160">
        <f t="shared" si="11"/>
        <v>0</v>
      </c>
      <c r="R78" s="106">
        <f t="shared" si="11"/>
        <v>0</v>
      </c>
      <c r="S78" s="89"/>
      <c r="T78" s="49">
        <v>21</v>
      </c>
      <c r="U78" s="161" t="s">
        <v>73</v>
      </c>
      <c r="V78" s="114">
        <v>0</v>
      </c>
      <c r="W78" s="114">
        <v>1</v>
      </c>
      <c r="X78" s="115">
        <f t="shared" si="12"/>
        <v>1</v>
      </c>
      <c r="Y78" s="116">
        <f>Q78+'2 квартал'!Y78</f>
        <v>0</v>
      </c>
      <c r="Z78" s="114">
        <f>R78+'2 квартал'!Z78</f>
        <v>1</v>
      </c>
      <c r="AA78" s="51">
        <f t="shared" si="13"/>
        <v>1</v>
      </c>
      <c r="AB78" s="52">
        <f t="shared" si="15"/>
        <v>1</v>
      </c>
    </row>
    <row r="79" spans="2:28" ht="15.75">
      <c r="B79" s="49">
        <v>22</v>
      </c>
      <c r="C79" s="155" t="s">
        <v>74</v>
      </c>
      <c r="D79" s="114"/>
      <c r="E79" s="156"/>
      <c r="F79" s="114"/>
      <c r="G79" s="157"/>
      <c r="H79" s="114"/>
      <c r="I79" s="156"/>
      <c r="J79" s="43">
        <f>D79+F79+H79</f>
        <v>0</v>
      </c>
      <c r="K79" s="43">
        <f t="shared" si="10"/>
        <v>0</v>
      </c>
      <c r="L79" s="6"/>
      <c r="M79" s="158">
        <v>22</v>
      </c>
      <c r="N79" s="159" t="s">
        <v>74</v>
      </c>
      <c r="O79" s="105">
        <v>0</v>
      </c>
      <c r="P79" s="106">
        <v>0</v>
      </c>
      <c r="Q79" s="160">
        <f t="shared" si="11"/>
        <v>0</v>
      </c>
      <c r="R79" s="106">
        <f t="shared" si="11"/>
        <v>0</v>
      </c>
      <c r="S79" s="89"/>
      <c r="T79" s="49">
        <v>22</v>
      </c>
      <c r="U79" s="161" t="s">
        <v>74</v>
      </c>
      <c r="V79" s="114">
        <v>0</v>
      </c>
      <c r="W79" s="114">
        <v>0</v>
      </c>
      <c r="X79" s="115">
        <f t="shared" si="12"/>
        <v>0</v>
      </c>
      <c r="Y79" s="116">
        <f>Q79+'2 квартал'!Y79</f>
        <v>0</v>
      </c>
      <c r="Z79" s="114">
        <f>R79+'2 квартал'!Z79</f>
        <v>0</v>
      </c>
      <c r="AA79" s="51">
        <f t="shared" si="13"/>
        <v>0</v>
      </c>
      <c r="AB79" s="52" t="e">
        <f t="shared" si="15"/>
        <v>#DIV/0!</v>
      </c>
    </row>
    <row r="80" spans="2:28" ht="31.5">
      <c r="B80" s="49">
        <v>23</v>
      </c>
      <c r="C80" s="155" t="s">
        <v>75</v>
      </c>
      <c r="D80" s="114"/>
      <c r="E80" s="156"/>
      <c r="F80" s="114"/>
      <c r="G80" s="157"/>
      <c r="H80" s="114"/>
      <c r="I80" s="156"/>
      <c r="J80" s="43">
        <f t="shared" si="10"/>
        <v>0</v>
      </c>
      <c r="K80" s="43">
        <f t="shared" si="10"/>
        <v>0</v>
      </c>
      <c r="L80" s="6"/>
      <c r="M80" s="158">
        <v>23</v>
      </c>
      <c r="N80" s="159" t="s">
        <v>75</v>
      </c>
      <c r="O80" s="105">
        <v>0</v>
      </c>
      <c r="P80" s="106">
        <v>0</v>
      </c>
      <c r="Q80" s="160">
        <f t="shared" si="11"/>
        <v>0</v>
      </c>
      <c r="R80" s="106">
        <f t="shared" si="11"/>
        <v>0</v>
      </c>
      <c r="S80" s="89"/>
      <c r="T80" s="49">
        <v>23</v>
      </c>
      <c r="U80" s="161" t="s">
        <v>75</v>
      </c>
      <c r="V80" s="114">
        <v>0</v>
      </c>
      <c r="W80" s="114">
        <v>0</v>
      </c>
      <c r="X80" s="115">
        <f t="shared" si="12"/>
        <v>0</v>
      </c>
      <c r="Y80" s="116">
        <f>Q80+'2 квартал'!Y80</f>
        <v>0</v>
      </c>
      <c r="Z80" s="114">
        <f>R80+'2 квартал'!Z80</f>
        <v>0</v>
      </c>
      <c r="AA80" s="51">
        <f t="shared" si="13"/>
        <v>0</v>
      </c>
      <c r="AB80" s="52" t="e">
        <f t="shared" si="15"/>
        <v>#DIV/0!</v>
      </c>
    </row>
    <row r="81" spans="2:28" ht="15.75">
      <c r="B81" s="49">
        <v>24</v>
      </c>
      <c r="C81" s="155" t="s">
        <v>76</v>
      </c>
      <c r="D81" s="114"/>
      <c r="E81" s="156"/>
      <c r="F81" s="114"/>
      <c r="G81" s="157"/>
      <c r="H81" s="114"/>
      <c r="I81" s="156"/>
      <c r="J81" s="43">
        <f t="shared" si="10"/>
        <v>0</v>
      </c>
      <c r="K81" s="43">
        <f t="shared" si="10"/>
        <v>0</v>
      </c>
      <c r="L81" s="6"/>
      <c r="M81" s="158">
        <v>24</v>
      </c>
      <c r="N81" s="159" t="s">
        <v>76</v>
      </c>
      <c r="O81" s="105">
        <v>0</v>
      </c>
      <c r="P81" s="106">
        <v>1</v>
      </c>
      <c r="Q81" s="160">
        <f t="shared" si="11"/>
        <v>0</v>
      </c>
      <c r="R81" s="106">
        <f t="shared" si="11"/>
        <v>0</v>
      </c>
      <c r="S81" s="89"/>
      <c r="T81" s="49">
        <v>24</v>
      </c>
      <c r="U81" s="161" t="s">
        <v>76</v>
      </c>
      <c r="V81" s="114">
        <v>0</v>
      </c>
      <c r="W81" s="114">
        <v>2</v>
      </c>
      <c r="X81" s="115">
        <f t="shared" si="12"/>
        <v>2</v>
      </c>
      <c r="Y81" s="116">
        <f>Q81+'2 квартал'!Y81</f>
        <v>0</v>
      </c>
      <c r="Z81" s="114">
        <f>R81+'2 квартал'!Z81</f>
        <v>0</v>
      </c>
      <c r="AA81" s="51">
        <f t="shared" si="13"/>
        <v>0</v>
      </c>
      <c r="AB81" s="52">
        <f t="shared" si="15"/>
        <v>0</v>
      </c>
    </row>
    <row r="82" spans="2:28" ht="15.75">
      <c r="B82" s="49">
        <v>25</v>
      </c>
      <c r="C82" s="155" t="s">
        <v>77</v>
      </c>
      <c r="D82" s="114"/>
      <c r="E82" s="156"/>
      <c r="F82" s="114"/>
      <c r="G82" s="157"/>
      <c r="H82" s="114"/>
      <c r="I82" s="156"/>
      <c r="J82" s="43">
        <f t="shared" si="10"/>
        <v>0</v>
      </c>
      <c r="K82" s="43">
        <f t="shared" si="10"/>
        <v>0</v>
      </c>
      <c r="L82" s="6"/>
      <c r="M82" s="158">
        <v>25</v>
      </c>
      <c r="N82" s="159" t="s">
        <v>77</v>
      </c>
      <c r="O82" s="105">
        <v>0</v>
      </c>
      <c r="P82" s="106">
        <v>0</v>
      </c>
      <c r="Q82" s="160">
        <f t="shared" si="11"/>
        <v>0</v>
      </c>
      <c r="R82" s="106">
        <f t="shared" si="11"/>
        <v>0</v>
      </c>
      <c r="S82" s="89"/>
      <c r="T82" s="49">
        <v>25</v>
      </c>
      <c r="U82" s="161" t="s">
        <v>77</v>
      </c>
      <c r="V82" s="114">
        <v>0</v>
      </c>
      <c r="W82" s="114">
        <v>0</v>
      </c>
      <c r="X82" s="115">
        <f t="shared" si="12"/>
        <v>0</v>
      </c>
      <c r="Y82" s="116">
        <f>Q82+'2 квартал'!Y82</f>
        <v>0</v>
      </c>
      <c r="Z82" s="114">
        <f>R82+'2 квартал'!Z82</f>
        <v>0</v>
      </c>
      <c r="AA82" s="51">
        <f t="shared" si="13"/>
        <v>0</v>
      </c>
      <c r="AB82" s="52" t="e">
        <f t="shared" si="15"/>
        <v>#DIV/0!</v>
      </c>
    </row>
    <row r="83" spans="2:28" ht="15.75">
      <c r="B83" s="49">
        <v>26</v>
      </c>
      <c r="C83" s="155" t="s">
        <v>78</v>
      </c>
      <c r="D83" s="114"/>
      <c r="E83" s="156"/>
      <c r="F83" s="114"/>
      <c r="G83" s="157"/>
      <c r="H83" s="114"/>
      <c r="I83" s="156"/>
      <c r="J83" s="43">
        <f t="shared" si="10"/>
        <v>0</v>
      </c>
      <c r="K83" s="43">
        <f t="shared" si="10"/>
        <v>0</v>
      </c>
      <c r="L83" s="6"/>
      <c r="M83" s="158">
        <v>26</v>
      </c>
      <c r="N83" s="155" t="s">
        <v>78</v>
      </c>
      <c r="O83" s="105">
        <v>0</v>
      </c>
      <c r="P83" s="106">
        <v>0</v>
      </c>
      <c r="Q83" s="160">
        <f t="shared" si="11"/>
        <v>0</v>
      </c>
      <c r="R83" s="106">
        <f t="shared" si="11"/>
        <v>0</v>
      </c>
      <c r="S83" s="89"/>
      <c r="T83" s="49">
        <v>26</v>
      </c>
      <c r="U83" s="161" t="s">
        <v>78</v>
      </c>
      <c r="V83" s="114">
        <v>0</v>
      </c>
      <c r="W83" s="114">
        <v>0</v>
      </c>
      <c r="X83" s="115">
        <f t="shared" si="12"/>
        <v>0</v>
      </c>
      <c r="Y83" s="116">
        <f>Q83+'2 квартал'!Y83</f>
        <v>0</v>
      </c>
      <c r="Z83" s="114">
        <f>R83+'2 квартал'!Z83</f>
        <v>0</v>
      </c>
      <c r="AA83" s="51">
        <f t="shared" si="13"/>
        <v>0</v>
      </c>
      <c r="AB83" s="52" t="e">
        <f t="shared" si="15"/>
        <v>#DIV/0!</v>
      </c>
    </row>
    <row r="84" spans="2:28" ht="15.75">
      <c r="B84" s="49">
        <v>27</v>
      </c>
      <c r="C84" s="155" t="s">
        <v>79</v>
      </c>
      <c r="D84" s="114"/>
      <c r="E84" s="156"/>
      <c r="F84" s="114"/>
      <c r="G84" s="157"/>
      <c r="H84" s="114"/>
      <c r="I84" s="156"/>
      <c r="J84" s="43">
        <f t="shared" si="10"/>
        <v>0</v>
      </c>
      <c r="K84" s="43">
        <f t="shared" si="10"/>
        <v>0</v>
      </c>
      <c r="L84" s="6"/>
      <c r="M84" s="158">
        <v>27</v>
      </c>
      <c r="N84" s="155" t="s">
        <v>79</v>
      </c>
      <c r="O84" s="105">
        <v>0</v>
      </c>
      <c r="P84" s="106">
        <v>0</v>
      </c>
      <c r="Q84" s="160">
        <f t="shared" si="11"/>
        <v>0</v>
      </c>
      <c r="R84" s="106">
        <f t="shared" si="11"/>
        <v>0</v>
      </c>
      <c r="S84" s="89"/>
      <c r="T84" s="49">
        <v>27</v>
      </c>
      <c r="U84" s="161" t="s">
        <v>79</v>
      </c>
      <c r="V84" s="114">
        <v>0</v>
      </c>
      <c r="W84" s="114">
        <v>0</v>
      </c>
      <c r="X84" s="115">
        <f t="shared" si="12"/>
        <v>0</v>
      </c>
      <c r="Y84" s="116">
        <f>Q84+'2 квартал'!Y84</f>
        <v>0</v>
      </c>
      <c r="Z84" s="114">
        <f>R84+'2 квартал'!Z84</f>
        <v>0</v>
      </c>
      <c r="AA84" s="51">
        <f t="shared" si="13"/>
        <v>0</v>
      </c>
      <c r="AB84" s="52" t="e">
        <f t="shared" si="15"/>
        <v>#DIV/0!</v>
      </c>
    </row>
    <row r="85" spans="2:28" ht="31.5">
      <c r="B85" s="49">
        <v>28</v>
      </c>
      <c r="C85" s="155" t="s">
        <v>80</v>
      </c>
      <c r="D85" s="114"/>
      <c r="E85" s="156"/>
      <c r="F85" s="114"/>
      <c r="G85" s="157"/>
      <c r="H85" s="170"/>
      <c r="I85" s="156"/>
      <c r="J85" s="43">
        <f>SUM(D85+F85+H86)</f>
        <v>0</v>
      </c>
      <c r="K85" s="43">
        <f t="shared" si="10"/>
        <v>0</v>
      </c>
      <c r="L85" s="6"/>
      <c r="M85" s="158">
        <v>28</v>
      </c>
      <c r="N85" s="155" t="s">
        <v>80</v>
      </c>
      <c r="O85" s="105">
        <v>0</v>
      </c>
      <c r="P85" s="106">
        <v>0</v>
      </c>
      <c r="Q85" s="160">
        <f t="shared" si="11"/>
        <v>0</v>
      </c>
      <c r="R85" s="106">
        <f t="shared" si="11"/>
        <v>0</v>
      </c>
      <c r="S85" s="89"/>
      <c r="T85" s="49">
        <v>28</v>
      </c>
      <c r="U85" s="161" t="s">
        <v>80</v>
      </c>
      <c r="V85" s="114">
        <v>0</v>
      </c>
      <c r="W85" s="114">
        <v>0</v>
      </c>
      <c r="X85" s="115">
        <f t="shared" si="12"/>
        <v>0</v>
      </c>
      <c r="Y85" s="116">
        <f>Q85+'2 квартал'!Y85</f>
        <v>0</v>
      </c>
      <c r="Z85" s="114">
        <f>R85+'2 квартал'!Z85</f>
        <v>0</v>
      </c>
      <c r="AA85" s="51">
        <f t="shared" si="13"/>
        <v>0</v>
      </c>
      <c r="AB85" s="52" t="e">
        <f t="shared" si="15"/>
        <v>#DIV/0!</v>
      </c>
    </row>
    <row r="86" spans="2:28" ht="15.75">
      <c r="B86" s="49">
        <v>29</v>
      </c>
      <c r="C86" s="155" t="s">
        <v>81</v>
      </c>
      <c r="D86" s="114"/>
      <c r="E86" s="156"/>
      <c r="F86" s="114"/>
      <c r="G86" s="157"/>
      <c r="H86" s="114"/>
      <c r="I86" s="156"/>
      <c r="J86" s="43">
        <f>SUM(D86+F86+H87)</f>
        <v>0</v>
      </c>
      <c r="K86" s="43">
        <f t="shared" si="10"/>
        <v>0</v>
      </c>
      <c r="L86" s="6"/>
      <c r="M86" s="158">
        <v>29</v>
      </c>
      <c r="N86" s="155" t="s">
        <v>81</v>
      </c>
      <c r="O86" s="105">
        <v>1</v>
      </c>
      <c r="P86" s="106">
        <v>0</v>
      </c>
      <c r="Q86" s="160">
        <f t="shared" si="11"/>
        <v>0</v>
      </c>
      <c r="R86" s="106">
        <f t="shared" si="11"/>
        <v>0</v>
      </c>
      <c r="S86" s="89"/>
      <c r="T86" s="49">
        <v>29</v>
      </c>
      <c r="U86" s="161" t="s">
        <v>81</v>
      </c>
      <c r="V86" s="114">
        <v>1</v>
      </c>
      <c r="W86" s="114">
        <v>0</v>
      </c>
      <c r="X86" s="115">
        <f t="shared" si="12"/>
        <v>1</v>
      </c>
      <c r="Y86" s="116">
        <f>Q86+'2 квартал'!Y86</f>
        <v>0</v>
      </c>
      <c r="Z86" s="114">
        <f>R86+'2 квартал'!Z86</f>
        <v>0</v>
      </c>
      <c r="AA86" s="51">
        <f t="shared" si="13"/>
        <v>0</v>
      </c>
      <c r="AB86" s="52">
        <f t="shared" si="15"/>
        <v>0</v>
      </c>
    </row>
    <row r="87" spans="2:28" ht="15.75">
      <c r="B87" s="49">
        <v>30</v>
      </c>
      <c r="C87" s="155" t="s">
        <v>82</v>
      </c>
      <c r="D87" s="114"/>
      <c r="E87" s="156"/>
      <c r="F87" s="114"/>
      <c r="G87" s="157"/>
      <c r="H87" s="114"/>
      <c r="I87" s="156"/>
      <c r="J87" s="43">
        <f t="shared" si="10"/>
        <v>0</v>
      </c>
      <c r="K87" s="43">
        <f t="shared" si="10"/>
        <v>0</v>
      </c>
      <c r="L87" s="6"/>
      <c r="M87" s="158">
        <v>30</v>
      </c>
      <c r="N87" s="155" t="s">
        <v>82</v>
      </c>
      <c r="O87" s="105">
        <v>0</v>
      </c>
      <c r="P87" s="106">
        <v>0</v>
      </c>
      <c r="Q87" s="160">
        <f t="shared" si="11"/>
        <v>0</v>
      </c>
      <c r="R87" s="106">
        <f t="shared" si="11"/>
        <v>0</v>
      </c>
      <c r="S87" s="89"/>
      <c r="T87" s="49">
        <v>30</v>
      </c>
      <c r="U87" s="161" t="s">
        <v>82</v>
      </c>
      <c r="V87" s="114">
        <v>0</v>
      </c>
      <c r="W87" s="114">
        <v>0</v>
      </c>
      <c r="X87" s="115">
        <f t="shared" si="12"/>
        <v>0</v>
      </c>
      <c r="Y87" s="116">
        <f>Q87+'2 квартал'!Y87</f>
        <v>0</v>
      </c>
      <c r="Z87" s="114">
        <f>R87+'2 квартал'!Z87</f>
        <v>0</v>
      </c>
      <c r="AA87" s="51">
        <f t="shared" si="13"/>
        <v>0</v>
      </c>
      <c r="AB87" s="52" t="e">
        <f t="shared" si="15"/>
        <v>#DIV/0!</v>
      </c>
    </row>
    <row r="88" spans="2:28" ht="15.75">
      <c r="B88" s="49">
        <v>31</v>
      </c>
      <c r="C88" s="166" t="s">
        <v>105</v>
      </c>
      <c r="D88" s="169"/>
      <c r="E88" s="164"/>
      <c r="F88" s="163"/>
      <c r="G88" s="165"/>
      <c r="H88" s="169"/>
      <c r="I88" s="164"/>
      <c r="J88" s="43">
        <f t="shared" si="10"/>
        <v>0</v>
      </c>
      <c r="K88" s="43">
        <f t="shared" si="10"/>
        <v>0</v>
      </c>
      <c r="L88" s="6"/>
      <c r="M88" s="158">
        <v>31</v>
      </c>
      <c r="N88" s="167" t="s">
        <v>105</v>
      </c>
      <c r="O88" s="105">
        <v>0</v>
      </c>
      <c r="P88" s="106">
        <v>0</v>
      </c>
      <c r="Q88" s="160">
        <f t="shared" si="11"/>
        <v>0</v>
      </c>
      <c r="R88" s="106">
        <f t="shared" si="11"/>
        <v>0</v>
      </c>
      <c r="S88" s="89"/>
      <c r="T88" s="49">
        <v>31</v>
      </c>
      <c r="U88" s="167" t="s">
        <v>105</v>
      </c>
      <c r="V88" s="114">
        <v>0</v>
      </c>
      <c r="W88" s="114">
        <v>0</v>
      </c>
      <c r="X88" s="115">
        <f t="shared" si="12"/>
        <v>0</v>
      </c>
      <c r="Y88" s="116">
        <f>Q88+'2 квартал'!Y88</f>
        <v>0</v>
      </c>
      <c r="Z88" s="114">
        <f>R88+'2 квартал'!Z88</f>
        <v>0</v>
      </c>
      <c r="AA88" s="51">
        <f t="shared" si="13"/>
        <v>0</v>
      </c>
      <c r="AB88" s="52" t="e">
        <f t="shared" si="15"/>
        <v>#DIV/0!</v>
      </c>
    </row>
    <row r="89" spans="2:28" ht="15.75">
      <c r="B89" s="49">
        <v>32</v>
      </c>
      <c r="C89" s="171" t="s">
        <v>83</v>
      </c>
      <c r="D89" s="172"/>
      <c r="E89" s="173"/>
      <c r="F89" s="172"/>
      <c r="G89" s="174"/>
      <c r="H89" s="172"/>
      <c r="I89" s="173"/>
      <c r="J89" s="68">
        <f t="shared" si="10"/>
        <v>0</v>
      </c>
      <c r="K89" s="68">
        <f t="shared" si="10"/>
        <v>0</v>
      </c>
      <c r="L89" s="6"/>
      <c r="M89" s="175">
        <v>32</v>
      </c>
      <c r="N89" s="176" t="s">
        <v>83</v>
      </c>
      <c r="O89" s="136">
        <v>0</v>
      </c>
      <c r="P89" s="137">
        <v>0</v>
      </c>
      <c r="Q89" s="177">
        <f t="shared" si="11"/>
        <v>0</v>
      </c>
      <c r="R89" s="137">
        <f t="shared" si="11"/>
        <v>0</v>
      </c>
      <c r="S89" s="89"/>
      <c r="T89" s="77">
        <v>32</v>
      </c>
      <c r="U89" s="178" t="s">
        <v>83</v>
      </c>
      <c r="V89" s="138">
        <v>0</v>
      </c>
      <c r="W89" s="138">
        <v>0</v>
      </c>
      <c r="X89" s="139">
        <f t="shared" si="12"/>
        <v>0</v>
      </c>
      <c r="Y89" s="140">
        <f>Q89+'2 квартал'!Y89</f>
        <v>0</v>
      </c>
      <c r="Z89" s="138">
        <f>R89+'2 квартал'!Z89</f>
        <v>0</v>
      </c>
      <c r="AA89" s="79">
        <f t="shared" si="13"/>
        <v>0</v>
      </c>
      <c r="AB89" s="80" t="e">
        <f t="shared" si="15"/>
        <v>#DIV/0!</v>
      </c>
    </row>
    <row r="90" spans="2:28" ht="15.75">
      <c r="B90" s="85"/>
      <c r="C90" s="86"/>
      <c r="D90" s="179">
        <f aca="true" t="shared" si="16" ref="D90:I90">SUM(D58:D89)</f>
        <v>44</v>
      </c>
      <c r="E90" s="179">
        <f t="shared" si="16"/>
        <v>5</v>
      </c>
      <c r="F90" s="179">
        <f t="shared" si="16"/>
        <v>49</v>
      </c>
      <c r="G90" s="179">
        <f t="shared" si="16"/>
        <v>6</v>
      </c>
      <c r="H90" s="179">
        <f t="shared" si="16"/>
        <v>60</v>
      </c>
      <c r="I90" s="179">
        <f t="shared" si="16"/>
        <v>1</v>
      </c>
      <c r="J90" s="179">
        <f>SUM(J58:J89)</f>
        <v>153</v>
      </c>
      <c r="K90" s="179">
        <f>SUM(K58:K89)</f>
        <v>12</v>
      </c>
      <c r="L90" s="6"/>
      <c r="M90" s="85"/>
      <c r="N90" s="86"/>
      <c r="O90" s="180">
        <f>SUM(O58:O89)</f>
        <v>114</v>
      </c>
      <c r="P90" s="180">
        <f>SUM(P58:P89)</f>
        <v>24</v>
      </c>
      <c r="Q90" s="180">
        <f>SUM(Q58:Q89)</f>
        <v>153</v>
      </c>
      <c r="R90" s="180">
        <f>SUM(R58:R89)</f>
        <v>12</v>
      </c>
      <c r="S90" s="180"/>
      <c r="T90" s="85"/>
      <c r="U90" s="86"/>
      <c r="V90" s="141">
        <f>SUM(V58:V89)</f>
        <v>332</v>
      </c>
      <c r="W90" s="141">
        <f>SUM(W58:W89)</f>
        <v>74</v>
      </c>
      <c r="X90" s="141"/>
      <c r="Y90" s="141">
        <f>SUM(Y58:Y89)</f>
        <v>413</v>
      </c>
      <c r="Z90" s="141">
        <f>SUM(Z58:Z89)</f>
        <v>63</v>
      </c>
      <c r="AA90" s="141"/>
      <c r="AB90" s="141"/>
    </row>
  </sheetData>
  <sheetProtection selectLockedCells="1" selectUnlockedCells="1"/>
  <mergeCells count="58">
    <mergeCell ref="N55:N56"/>
    <mergeCell ref="O55:P55"/>
    <mergeCell ref="Q55:R55"/>
    <mergeCell ref="T55:T56"/>
    <mergeCell ref="U55:U56"/>
    <mergeCell ref="V55:X55"/>
    <mergeCell ref="Y55:AA55"/>
    <mergeCell ref="AB55:AB56"/>
    <mergeCell ref="B54:K54"/>
    <mergeCell ref="M54:R54"/>
    <mergeCell ref="T54:AB54"/>
    <mergeCell ref="B55:B56"/>
    <mergeCell ref="C55:C56"/>
    <mergeCell ref="D55:E55"/>
    <mergeCell ref="F55:G55"/>
    <mergeCell ref="H55:I55"/>
    <mergeCell ref="J55:K55"/>
    <mergeCell ref="M55:M56"/>
    <mergeCell ref="N35:N37"/>
    <mergeCell ref="O35:P36"/>
    <mergeCell ref="Q35:R36"/>
    <mergeCell ref="T35:T37"/>
    <mergeCell ref="U35:U37"/>
    <mergeCell ref="V35:X36"/>
    <mergeCell ref="Y35:AA36"/>
    <mergeCell ref="AB35:AB37"/>
    <mergeCell ref="C33:J33"/>
    <mergeCell ref="N34:Q34"/>
    <mergeCell ref="T34:AB34"/>
    <mergeCell ref="B35:B37"/>
    <mergeCell ref="C35:C37"/>
    <mergeCell ref="D35:E36"/>
    <mergeCell ref="F35:G36"/>
    <mergeCell ref="H35:I36"/>
    <mergeCell ref="J35:K36"/>
    <mergeCell ref="M35:M37"/>
    <mergeCell ref="N3:N5"/>
    <mergeCell ref="O3:P4"/>
    <mergeCell ref="Q3:R4"/>
    <mergeCell ref="T3:T5"/>
    <mergeCell ref="U3:U5"/>
    <mergeCell ref="V3:X4"/>
    <mergeCell ref="Y3:AA4"/>
    <mergeCell ref="AB3:AB5"/>
    <mergeCell ref="B3:B5"/>
    <mergeCell ref="C3:C5"/>
    <mergeCell ref="D3:K3"/>
    <mergeCell ref="M3:M5"/>
    <mergeCell ref="D4:E4"/>
    <mergeCell ref="F4:G4"/>
    <mergeCell ref="H4:I4"/>
    <mergeCell ref="J4:K4"/>
    <mergeCell ref="C1:J1"/>
    <mergeCell ref="N1:Q1"/>
    <mergeCell ref="T1:AB1"/>
    <mergeCell ref="B2:K2"/>
    <mergeCell ref="M2:R2"/>
    <mergeCell ref="T2:AB2"/>
  </mergeCells>
  <printOptions/>
  <pageMargins left="0.2798611111111111" right="0.1798611111111111" top="0.6298611111111111" bottom="0.9840277777777777" header="0.5118055555555555" footer="0.5118055555555555"/>
  <pageSetup horizontalDpi="600" verticalDpi="600" orientation="portrait" paperSize="9" scale="75" r:id="rId1"/>
  <rowBreaks count="1" manualBreakCount="1">
    <brk id="53" max="255" man="1"/>
  </rowBreaks>
  <colBreaks count="2" manualBreakCount="2">
    <brk id="11" max="65535" man="1"/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D90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.125" style="0" customWidth="1"/>
    <col min="3" max="3" width="41.25390625" style="0" customWidth="1"/>
    <col min="4" max="4" width="9.625" style="0" customWidth="1"/>
    <col min="5" max="5" width="9.75390625" style="0" customWidth="1"/>
    <col min="6" max="6" width="9.875" style="0" customWidth="1"/>
    <col min="12" max="12" width="3.125" style="0" customWidth="1"/>
    <col min="13" max="13" width="14.875" style="0" customWidth="1"/>
    <col min="14" max="14" width="50.00390625" style="0" customWidth="1"/>
    <col min="15" max="15" width="15.00390625" style="0" customWidth="1"/>
    <col min="16" max="16" width="14.125" style="0" customWidth="1"/>
    <col min="17" max="18" width="13.25390625" style="0" customWidth="1"/>
    <col min="19" max="19" width="2.875" style="0" customWidth="1"/>
    <col min="20" max="20" width="10.125" style="0" customWidth="1"/>
    <col min="21" max="21" width="42.875" style="0" customWidth="1"/>
    <col min="22" max="22" width="11.00390625" style="0" customWidth="1"/>
    <col min="23" max="23" width="11.25390625" style="0" customWidth="1"/>
    <col min="24" max="24" width="11.00390625" style="0" customWidth="1"/>
    <col min="25" max="25" width="10.125" style="0" customWidth="1"/>
    <col min="26" max="26" width="10.75390625" style="0" customWidth="1"/>
    <col min="28" max="28" width="14.125" style="0" customWidth="1"/>
  </cols>
  <sheetData>
    <row r="1" spans="2:28" ht="18.75">
      <c r="B1" s="1"/>
      <c r="C1" s="231" t="s">
        <v>0</v>
      </c>
      <c r="D1" s="231"/>
      <c r="E1" s="231"/>
      <c r="F1" s="231"/>
      <c r="G1" s="231"/>
      <c r="H1" s="231"/>
      <c r="I1" s="231"/>
      <c r="J1" s="231"/>
      <c r="L1" s="2"/>
      <c r="M1" s="2"/>
      <c r="N1" s="231" t="s">
        <v>0</v>
      </c>
      <c r="O1" s="231"/>
      <c r="P1" s="231"/>
      <c r="Q1" s="231"/>
      <c r="R1" s="3"/>
      <c r="S1" s="3"/>
      <c r="T1" s="232" t="s">
        <v>0</v>
      </c>
      <c r="U1" s="232"/>
      <c r="V1" s="232"/>
      <c r="W1" s="232"/>
      <c r="X1" s="232"/>
      <c r="Y1" s="232"/>
      <c r="Z1" s="232"/>
      <c r="AA1" s="232"/>
      <c r="AB1" s="232"/>
    </row>
    <row r="2" spans="2:28" ht="57" customHeight="1">
      <c r="B2" s="233" t="s">
        <v>116</v>
      </c>
      <c r="C2" s="233"/>
      <c r="D2" s="233"/>
      <c r="E2" s="233"/>
      <c r="F2" s="233"/>
      <c r="G2" s="233"/>
      <c r="H2" s="233"/>
      <c r="I2" s="233"/>
      <c r="J2" s="233"/>
      <c r="K2" s="233"/>
      <c r="L2" s="2"/>
      <c r="M2" s="234" t="s">
        <v>117</v>
      </c>
      <c r="N2" s="234"/>
      <c r="O2" s="234"/>
      <c r="P2" s="234"/>
      <c r="Q2" s="234"/>
      <c r="R2" s="234"/>
      <c r="S2" s="4"/>
      <c r="T2" s="234" t="s">
        <v>118</v>
      </c>
      <c r="U2" s="234"/>
      <c r="V2" s="234"/>
      <c r="W2" s="234"/>
      <c r="X2" s="234"/>
      <c r="Y2" s="234"/>
      <c r="Z2" s="234"/>
      <c r="AA2" s="234"/>
      <c r="AB2" s="234"/>
    </row>
    <row r="3" spans="2:28" ht="15" customHeight="1">
      <c r="B3" s="235" t="s">
        <v>1</v>
      </c>
      <c r="C3" s="235" t="s">
        <v>2</v>
      </c>
      <c r="D3" s="235" t="s">
        <v>3</v>
      </c>
      <c r="E3" s="235"/>
      <c r="F3" s="235"/>
      <c r="G3" s="235"/>
      <c r="H3" s="235"/>
      <c r="I3" s="235"/>
      <c r="J3" s="235"/>
      <c r="K3" s="235"/>
      <c r="L3" s="6"/>
      <c r="M3" s="236" t="s">
        <v>1</v>
      </c>
      <c r="N3" s="236" t="s">
        <v>2</v>
      </c>
      <c r="O3" s="239">
        <v>2014</v>
      </c>
      <c r="P3" s="239"/>
      <c r="Q3" s="240">
        <v>2015</v>
      </c>
      <c r="R3" s="240"/>
      <c r="S3" s="8"/>
      <c r="T3" s="235" t="s">
        <v>1</v>
      </c>
      <c r="U3" s="235" t="s">
        <v>2</v>
      </c>
      <c r="V3" s="237">
        <v>2014</v>
      </c>
      <c r="W3" s="237"/>
      <c r="X3" s="237"/>
      <c r="Y3" s="237">
        <v>2015</v>
      </c>
      <c r="Z3" s="237"/>
      <c r="AA3" s="237"/>
      <c r="AB3" s="238" t="s">
        <v>4</v>
      </c>
    </row>
    <row r="4" spans="2:28" ht="37.5" customHeight="1">
      <c r="B4" s="235"/>
      <c r="C4" s="235"/>
      <c r="D4" s="235" t="s">
        <v>84</v>
      </c>
      <c r="E4" s="235"/>
      <c r="F4" s="235" t="s">
        <v>85</v>
      </c>
      <c r="G4" s="235"/>
      <c r="H4" s="235" t="s">
        <v>86</v>
      </c>
      <c r="I4" s="235"/>
      <c r="J4" s="237" t="s">
        <v>8</v>
      </c>
      <c r="K4" s="237"/>
      <c r="L4" s="6"/>
      <c r="M4" s="236"/>
      <c r="N4" s="236"/>
      <c r="O4" s="239"/>
      <c r="P4" s="239"/>
      <c r="Q4" s="240"/>
      <c r="R4" s="240"/>
      <c r="S4" s="8"/>
      <c r="T4" s="235"/>
      <c r="U4" s="235"/>
      <c r="V4" s="237"/>
      <c r="W4" s="237"/>
      <c r="X4" s="237"/>
      <c r="Y4" s="237"/>
      <c r="Z4" s="237"/>
      <c r="AA4" s="237"/>
      <c r="AB4" s="238"/>
    </row>
    <row r="5" spans="2:28" ht="17.25" customHeight="1">
      <c r="B5" s="235"/>
      <c r="C5" s="235"/>
      <c r="D5" s="11" t="s">
        <v>9</v>
      </c>
      <c r="E5" s="12" t="s">
        <v>10</v>
      </c>
      <c r="F5" s="11" t="s">
        <v>9</v>
      </c>
      <c r="G5" s="12" t="s">
        <v>10</v>
      </c>
      <c r="H5" s="11" t="s">
        <v>9</v>
      </c>
      <c r="I5" s="12" t="s">
        <v>10</v>
      </c>
      <c r="J5" s="11" t="s">
        <v>9</v>
      </c>
      <c r="K5" s="12" t="s">
        <v>10</v>
      </c>
      <c r="L5" s="6"/>
      <c r="M5" s="236"/>
      <c r="N5" s="236"/>
      <c r="O5" s="13" t="s">
        <v>9</v>
      </c>
      <c r="P5" s="14" t="s">
        <v>10</v>
      </c>
      <c r="Q5" s="15" t="s">
        <v>9</v>
      </c>
      <c r="R5" s="14" t="s">
        <v>10</v>
      </c>
      <c r="S5" s="16"/>
      <c r="T5" s="235"/>
      <c r="U5" s="235"/>
      <c r="V5" s="11" t="s">
        <v>9</v>
      </c>
      <c r="W5" s="17" t="s">
        <v>10</v>
      </c>
      <c r="X5" s="18" t="s">
        <v>11</v>
      </c>
      <c r="Y5" s="19" t="s">
        <v>9</v>
      </c>
      <c r="Z5" s="20" t="s">
        <v>10</v>
      </c>
      <c r="AA5" s="18" t="s">
        <v>11</v>
      </c>
      <c r="AB5" s="238"/>
    </row>
    <row r="6" spans="2:28" ht="16.5" customHeight="1" thickBot="1">
      <c r="B6" s="5">
        <v>1</v>
      </c>
      <c r="C6" s="21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11">
        <v>9</v>
      </c>
      <c r="K6" s="22">
        <v>10</v>
      </c>
      <c r="L6" s="6"/>
      <c r="M6" s="7">
        <v>1</v>
      </c>
      <c r="N6" s="23">
        <v>2</v>
      </c>
      <c r="O6" s="7">
        <v>3</v>
      </c>
      <c r="P6" s="23">
        <v>4</v>
      </c>
      <c r="Q6" s="7">
        <v>5</v>
      </c>
      <c r="R6" s="7">
        <v>6</v>
      </c>
      <c r="S6" s="24"/>
      <c r="T6" s="5">
        <v>1</v>
      </c>
      <c r="U6" s="21">
        <v>2</v>
      </c>
      <c r="V6" s="5">
        <v>3</v>
      </c>
      <c r="W6" s="5">
        <v>4</v>
      </c>
      <c r="X6" s="25">
        <v>5</v>
      </c>
      <c r="Y6" s="5">
        <v>6</v>
      </c>
      <c r="Z6" s="5">
        <v>7</v>
      </c>
      <c r="AA6" s="26">
        <v>8</v>
      </c>
      <c r="AB6" s="27">
        <v>9</v>
      </c>
    </row>
    <row r="7" spans="2:28" ht="16.5" thickBot="1">
      <c r="B7" s="28">
        <v>1</v>
      </c>
      <c r="C7" s="29" t="s">
        <v>12</v>
      </c>
      <c r="D7" s="28">
        <v>42</v>
      </c>
      <c r="E7" s="28">
        <v>15</v>
      </c>
      <c r="F7" s="30">
        <v>45</v>
      </c>
      <c r="G7" s="31">
        <v>4</v>
      </c>
      <c r="H7" s="30">
        <v>39</v>
      </c>
      <c r="I7" s="31">
        <v>5</v>
      </c>
      <c r="J7" s="30">
        <f>SUM(D7+F7+H7)</f>
        <v>126</v>
      </c>
      <c r="K7" s="31">
        <f>SUM(E7+G7+I7)</f>
        <v>24</v>
      </c>
      <c r="L7" s="6"/>
      <c r="M7" s="32">
        <v>1</v>
      </c>
      <c r="N7" s="33" t="s">
        <v>12</v>
      </c>
      <c r="O7" s="181">
        <v>88</v>
      </c>
      <c r="P7" s="35">
        <v>19</v>
      </c>
      <c r="Q7" s="36">
        <f aca="true" t="shared" si="0" ref="Q7:R31">J7</f>
        <v>126</v>
      </c>
      <c r="R7" s="35">
        <f t="shared" si="0"/>
        <v>24</v>
      </c>
      <c r="S7" s="8"/>
      <c r="T7" s="28">
        <v>1</v>
      </c>
      <c r="U7" s="37" t="s">
        <v>12</v>
      </c>
      <c r="V7" s="38">
        <v>170</v>
      </c>
      <c r="W7" s="38">
        <v>45</v>
      </c>
      <c r="X7" s="39">
        <f>V7+W7</f>
        <v>215</v>
      </c>
      <c r="Y7" s="49">
        <f>Q7+'1 квартал'!Q7</f>
        <v>222</v>
      </c>
      <c r="Z7" s="49">
        <f>R7+'1 квартал'!R7</f>
        <v>45</v>
      </c>
      <c r="AA7" s="40">
        <f>Y7+Z7</f>
        <v>267</v>
      </c>
      <c r="AB7" s="41">
        <f>AA7/X7</f>
        <v>1.241860465116279</v>
      </c>
    </row>
    <row r="8" spans="2:28" ht="31.5">
      <c r="B8" s="28">
        <v>2</v>
      </c>
      <c r="C8" s="42" t="s">
        <v>13</v>
      </c>
      <c r="D8" s="43">
        <v>27</v>
      </c>
      <c r="E8" s="43"/>
      <c r="F8" s="44">
        <v>23</v>
      </c>
      <c r="G8" s="31"/>
      <c r="H8" s="44">
        <v>22</v>
      </c>
      <c r="I8" s="31"/>
      <c r="J8" s="44">
        <f>SUM(D8+F8+H8)</f>
        <v>72</v>
      </c>
      <c r="K8" s="31">
        <f>SUM(E8+G8+I8)</f>
        <v>0</v>
      </c>
      <c r="L8" s="6"/>
      <c r="M8" s="32"/>
      <c r="N8" s="45" t="s">
        <v>13</v>
      </c>
      <c r="O8" s="182">
        <v>44</v>
      </c>
      <c r="P8" s="46">
        <v>0</v>
      </c>
      <c r="Q8" s="47">
        <f>J8</f>
        <v>72</v>
      </c>
      <c r="R8" s="46">
        <f>K8</f>
        <v>0</v>
      </c>
      <c r="S8" s="8"/>
      <c r="T8" s="28"/>
      <c r="U8" s="48" t="s">
        <v>13</v>
      </c>
      <c r="V8" s="49">
        <v>87</v>
      </c>
      <c r="W8" s="49">
        <v>0</v>
      </c>
      <c r="X8" s="50">
        <f>V8+W8</f>
        <v>87</v>
      </c>
      <c r="Y8" s="114">
        <f>Q8+'1 квартал'!Q8</f>
        <v>122</v>
      </c>
      <c r="Z8" s="114">
        <f>R8+'1 квартал'!R8</f>
        <v>0</v>
      </c>
      <c r="AA8" s="51">
        <f>Y8+Z8</f>
        <v>122</v>
      </c>
      <c r="AB8" s="41">
        <f>AA8/X8</f>
        <v>1.4022988505747127</v>
      </c>
    </row>
    <row r="9" spans="2:28" ht="31.5">
      <c r="B9" s="28">
        <v>3</v>
      </c>
      <c r="C9" s="42" t="s">
        <v>107</v>
      </c>
      <c r="D9" s="43">
        <v>54</v>
      </c>
      <c r="E9" s="43">
        <v>17</v>
      </c>
      <c r="F9" s="44">
        <v>48</v>
      </c>
      <c r="G9" s="31">
        <v>4</v>
      </c>
      <c r="H9" s="44">
        <v>45</v>
      </c>
      <c r="I9" s="31">
        <v>8</v>
      </c>
      <c r="J9" s="44">
        <f aca="true" t="shared" si="1" ref="J9:K31">SUM(D9+F9+H9)</f>
        <v>147</v>
      </c>
      <c r="K9" s="31">
        <f t="shared" si="1"/>
        <v>29</v>
      </c>
      <c r="L9" s="6"/>
      <c r="M9" s="32">
        <v>2</v>
      </c>
      <c r="N9" s="42" t="s">
        <v>107</v>
      </c>
      <c r="O9" s="182">
        <v>109</v>
      </c>
      <c r="P9" s="46">
        <v>23</v>
      </c>
      <c r="Q9" s="47">
        <f t="shared" si="0"/>
        <v>147</v>
      </c>
      <c r="R9" s="46">
        <f t="shared" si="0"/>
        <v>29</v>
      </c>
      <c r="S9" s="8"/>
      <c r="T9" s="28">
        <v>2</v>
      </c>
      <c r="U9" s="42" t="s">
        <v>107</v>
      </c>
      <c r="V9" s="49">
        <v>218</v>
      </c>
      <c r="W9" s="49">
        <v>50</v>
      </c>
      <c r="X9" s="50">
        <f aca="true" t="shared" si="2" ref="X9:X31">V9+W9</f>
        <v>268</v>
      </c>
      <c r="Y9" s="114">
        <f>Q9+'1 квартал'!Q9</f>
        <v>260</v>
      </c>
      <c r="Z9" s="114">
        <f>R9+'1 квартал'!R9</f>
        <v>51</v>
      </c>
      <c r="AA9" s="51">
        <f>Y9+Z9</f>
        <v>311</v>
      </c>
      <c r="AB9" s="52">
        <f>AA9/X9</f>
        <v>1.1604477611940298</v>
      </c>
    </row>
    <row r="10" spans="2:28" ht="15.75">
      <c r="B10" s="28">
        <v>4</v>
      </c>
      <c r="C10" s="42" t="s">
        <v>14</v>
      </c>
      <c r="D10" s="43">
        <v>23</v>
      </c>
      <c r="E10" s="43">
        <v>9</v>
      </c>
      <c r="F10" s="44">
        <v>19</v>
      </c>
      <c r="G10" s="31">
        <v>1</v>
      </c>
      <c r="H10" s="44">
        <v>15</v>
      </c>
      <c r="I10" s="183">
        <v>3</v>
      </c>
      <c r="J10" s="44">
        <f t="shared" si="1"/>
        <v>57</v>
      </c>
      <c r="K10" s="31">
        <f t="shared" si="1"/>
        <v>13</v>
      </c>
      <c r="L10" s="6"/>
      <c r="M10" s="32">
        <v>3</v>
      </c>
      <c r="N10" s="45" t="s">
        <v>14</v>
      </c>
      <c r="O10" s="182">
        <v>79</v>
      </c>
      <c r="P10" s="46">
        <v>19</v>
      </c>
      <c r="Q10" s="47">
        <f t="shared" si="0"/>
        <v>57</v>
      </c>
      <c r="R10" s="46">
        <f t="shared" si="0"/>
        <v>13</v>
      </c>
      <c r="S10" s="8"/>
      <c r="T10" s="28">
        <v>3</v>
      </c>
      <c r="U10" s="48" t="s">
        <v>14</v>
      </c>
      <c r="V10" s="49">
        <v>146</v>
      </c>
      <c r="W10" s="49">
        <v>45</v>
      </c>
      <c r="X10" s="50">
        <f t="shared" si="2"/>
        <v>191</v>
      </c>
      <c r="Y10" s="114">
        <f>Q10+'1 квартал'!Q10</f>
        <v>102</v>
      </c>
      <c r="Z10" s="114">
        <f>R10+'1 квартал'!R10</f>
        <v>27</v>
      </c>
      <c r="AA10" s="51">
        <f aca="true" t="shared" si="3" ref="AA10:AA31">Y10+Z10</f>
        <v>129</v>
      </c>
      <c r="AB10" s="52">
        <f>AA10/X10</f>
        <v>0.675392670157068</v>
      </c>
    </row>
    <row r="11" spans="2:28" ht="15.75">
      <c r="B11" s="28">
        <v>5</v>
      </c>
      <c r="C11" s="42" t="s">
        <v>15</v>
      </c>
      <c r="D11" s="43">
        <v>21</v>
      </c>
      <c r="E11" s="43">
        <v>9</v>
      </c>
      <c r="F11" s="44">
        <v>18</v>
      </c>
      <c r="G11" s="31">
        <v>1</v>
      </c>
      <c r="H11" s="44">
        <v>14</v>
      </c>
      <c r="I11" s="31">
        <v>1</v>
      </c>
      <c r="J11" s="44">
        <f t="shared" si="1"/>
        <v>53</v>
      </c>
      <c r="K11" s="31">
        <f t="shared" si="1"/>
        <v>11</v>
      </c>
      <c r="L11" s="6"/>
      <c r="M11" s="32">
        <v>4</v>
      </c>
      <c r="N11" s="45" t="s">
        <v>15</v>
      </c>
      <c r="O11" s="182">
        <v>50</v>
      </c>
      <c r="P11" s="46">
        <v>5</v>
      </c>
      <c r="Q11" s="47">
        <f t="shared" si="0"/>
        <v>53</v>
      </c>
      <c r="R11" s="46">
        <f t="shared" si="0"/>
        <v>11</v>
      </c>
      <c r="S11" s="8"/>
      <c r="T11" s="28">
        <v>4</v>
      </c>
      <c r="U11" s="48" t="s">
        <v>15</v>
      </c>
      <c r="V11" s="49">
        <v>104</v>
      </c>
      <c r="W11" s="49">
        <v>14</v>
      </c>
      <c r="X11" s="50">
        <f t="shared" si="2"/>
        <v>118</v>
      </c>
      <c r="Y11" s="114">
        <f>Q11+'1 квартал'!Q11</f>
        <v>99</v>
      </c>
      <c r="Z11" s="114">
        <f>R11+'1 квартал'!R11</f>
        <v>20</v>
      </c>
      <c r="AA11" s="51">
        <f t="shared" si="3"/>
        <v>119</v>
      </c>
      <c r="AB11" s="52">
        <f>AA11/X11</f>
        <v>1.0084745762711864</v>
      </c>
    </row>
    <row r="12" spans="2:28" ht="31.5">
      <c r="B12" s="28">
        <v>6</v>
      </c>
      <c r="C12" s="42" t="s">
        <v>16</v>
      </c>
      <c r="D12" s="43"/>
      <c r="E12" s="43">
        <v>0</v>
      </c>
      <c r="F12" s="44">
        <v>0</v>
      </c>
      <c r="G12" s="31">
        <v>0</v>
      </c>
      <c r="H12" s="44">
        <v>0</v>
      </c>
      <c r="I12" s="31">
        <v>0</v>
      </c>
      <c r="J12" s="44">
        <f t="shared" si="1"/>
        <v>0</v>
      </c>
      <c r="K12" s="31">
        <f t="shared" si="1"/>
        <v>0</v>
      </c>
      <c r="L12" s="6"/>
      <c r="M12" s="32">
        <v>5</v>
      </c>
      <c r="N12" s="45" t="s">
        <v>16</v>
      </c>
      <c r="O12" s="182">
        <v>0</v>
      </c>
      <c r="P12" s="46">
        <v>0</v>
      </c>
      <c r="Q12" s="47">
        <f t="shared" si="0"/>
        <v>0</v>
      </c>
      <c r="R12" s="46">
        <f t="shared" si="0"/>
        <v>0</v>
      </c>
      <c r="S12" s="8"/>
      <c r="T12" s="28">
        <v>5</v>
      </c>
      <c r="U12" s="48" t="s">
        <v>16</v>
      </c>
      <c r="V12" s="49">
        <v>0</v>
      </c>
      <c r="W12" s="49">
        <v>0</v>
      </c>
      <c r="X12" s="50">
        <f t="shared" si="2"/>
        <v>0</v>
      </c>
      <c r="Y12" s="114">
        <f>Q12+'1 квартал'!Q12</f>
        <v>0</v>
      </c>
      <c r="Z12" s="114">
        <f>R12+'1 квартал'!R12</f>
        <v>0</v>
      </c>
      <c r="AA12" s="51">
        <f t="shared" si="3"/>
        <v>0</v>
      </c>
      <c r="AB12" s="52"/>
    </row>
    <row r="13" spans="2:28" ht="47.25" hidden="1">
      <c r="B13" s="28"/>
      <c r="C13" s="42" t="s">
        <v>17</v>
      </c>
      <c r="D13" s="43"/>
      <c r="E13" s="43"/>
      <c r="F13" s="44"/>
      <c r="G13" s="31"/>
      <c r="H13" s="44"/>
      <c r="I13" s="31"/>
      <c r="J13" s="44">
        <f t="shared" si="1"/>
        <v>0</v>
      </c>
      <c r="K13" s="31">
        <f t="shared" si="1"/>
        <v>0</v>
      </c>
      <c r="L13" s="6"/>
      <c r="M13" s="32"/>
      <c r="N13" s="45" t="s">
        <v>17</v>
      </c>
      <c r="O13" s="182">
        <v>0</v>
      </c>
      <c r="P13" s="46">
        <v>0</v>
      </c>
      <c r="Q13" s="47">
        <f t="shared" si="0"/>
        <v>0</v>
      </c>
      <c r="R13" s="46">
        <f t="shared" si="0"/>
        <v>0</v>
      </c>
      <c r="S13" s="8"/>
      <c r="T13" s="28"/>
      <c r="U13" s="48" t="s">
        <v>17</v>
      </c>
      <c r="V13" s="49"/>
      <c r="W13" s="49"/>
      <c r="X13" s="50">
        <f t="shared" si="2"/>
        <v>0</v>
      </c>
      <c r="Y13" s="114">
        <f>Q13+'1 квартал'!Q13</f>
        <v>0</v>
      </c>
      <c r="Z13" s="114">
        <f>R13+'1 квартал'!R13</f>
        <v>0</v>
      </c>
      <c r="AA13" s="51">
        <f t="shared" si="3"/>
        <v>0</v>
      </c>
      <c r="AB13" s="52"/>
    </row>
    <row r="14" spans="2:28" ht="31.5" hidden="1">
      <c r="B14" s="55"/>
      <c r="C14" s="56" t="s">
        <v>18</v>
      </c>
      <c r="D14" s="55"/>
      <c r="E14" s="43"/>
      <c r="F14" s="57"/>
      <c r="G14" s="31"/>
      <c r="H14" s="57"/>
      <c r="I14" s="31"/>
      <c r="J14" s="57">
        <f t="shared" si="1"/>
        <v>0</v>
      </c>
      <c r="K14" s="31">
        <f t="shared" si="1"/>
        <v>0</v>
      </c>
      <c r="L14" s="6"/>
      <c r="M14" s="58"/>
      <c r="N14" s="59" t="s">
        <v>18</v>
      </c>
      <c r="O14" s="182">
        <v>0</v>
      </c>
      <c r="P14" s="46">
        <v>0</v>
      </c>
      <c r="Q14" s="47">
        <f t="shared" si="0"/>
        <v>0</v>
      </c>
      <c r="R14" s="46">
        <f t="shared" si="0"/>
        <v>0</v>
      </c>
      <c r="S14" s="8"/>
      <c r="T14" s="55"/>
      <c r="U14" s="60" t="s">
        <v>18</v>
      </c>
      <c r="V14" s="49"/>
      <c r="W14" s="49"/>
      <c r="X14" s="50">
        <f t="shared" si="2"/>
        <v>0</v>
      </c>
      <c r="Y14" s="114">
        <f>Q14+'1 квартал'!Q14</f>
        <v>0</v>
      </c>
      <c r="Z14" s="114">
        <f>R14+'1 квартал'!R14</f>
        <v>0</v>
      </c>
      <c r="AA14" s="51">
        <f t="shared" si="3"/>
        <v>0</v>
      </c>
      <c r="AB14" s="52"/>
    </row>
    <row r="15" spans="2:28" ht="31.5" hidden="1">
      <c r="B15" s="55"/>
      <c r="C15" s="56" t="s">
        <v>19</v>
      </c>
      <c r="D15" s="55"/>
      <c r="E15" s="43"/>
      <c r="F15" s="57"/>
      <c r="G15" s="31"/>
      <c r="H15" s="57"/>
      <c r="I15" s="31"/>
      <c r="J15" s="57">
        <f t="shared" si="1"/>
        <v>0</v>
      </c>
      <c r="K15" s="31">
        <f t="shared" si="1"/>
        <v>0</v>
      </c>
      <c r="L15" s="6"/>
      <c r="M15" s="58"/>
      <c r="N15" s="59" t="s">
        <v>19</v>
      </c>
      <c r="O15" s="182">
        <v>0</v>
      </c>
      <c r="P15" s="46">
        <v>0</v>
      </c>
      <c r="Q15" s="47">
        <f t="shared" si="0"/>
        <v>0</v>
      </c>
      <c r="R15" s="46">
        <f t="shared" si="0"/>
        <v>0</v>
      </c>
      <c r="S15" s="8"/>
      <c r="T15" s="55"/>
      <c r="U15" s="60" t="s">
        <v>19</v>
      </c>
      <c r="V15" s="49"/>
      <c r="W15" s="49"/>
      <c r="X15" s="50">
        <f t="shared" si="2"/>
        <v>0</v>
      </c>
      <c r="Y15" s="114">
        <f>Q15+'1 квартал'!Q15</f>
        <v>0</v>
      </c>
      <c r="Z15" s="114">
        <f>R15+'1 квартал'!R15</f>
        <v>0</v>
      </c>
      <c r="AA15" s="51">
        <f t="shared" si="3"/>
        <v>0</v>
      </c>
      <c r="AB15" s="52"/>
    </row>
    <row r="16" spans="2:28" ht="15.75" hidden="1">
      <c r="B16" s="55"/>
      <c r="C16" s="56" t="s">
        <v>20</v>
      </c>
      <c r="D16" s="55"/>
      <c r="E16" s="43"/>
      <c r="F16" s="57"/>
      <c r="G16" s="31"/>
      <c r="H16" s="57"/>
      <c r="I16" s="31"/>
      <c r="J16" s="57">
        <f t="shared" si="1"/>
        <v>0</v>
      </c>
      <c r="K16" s="31">
        <f t="shared" si="1"/>
        <v>0</v>
      </c>
      <c r="L16" s="6"/>
      <c r="M16" s="58"/>
      <c r="N16" s="59" t="s">
        <v>20</v>
      </c>
      <c r="O16" s="182">
        <v>0</v>
      </c>
      <c r="P16" s="46">
        <v>0</v>
      </c>
      <c r="Q16" s="47">
        <f t="shared" si="0"/>
        <v>0</v>
      </c>
      <c r="R16" s="46">
        <f t="shared" si="0"/>
        <v>0</v>
      </c>
      <c r="S16" s="8"/>
      <c r="T16" s="55"/>
      <c r="U16" s="60" t="s">
        <v>20</v>
      </c>
      <c r="V16" s="49"/>
      <c r="W16" s="49"/>
      <c r="X16" s="50">
        <f t="shared" si="2"/>
        <v>0</v>
      </c>
      <c r="Y16" s="114" t="e">
        <f>Q16+'1 квартал'!#REF!</f>
        <v>#REF!</v>
      </c>
      <c r="Z16" s="114" t="e">
        <f>R16+'1 квартал'!#REF!</f>
        <v>#REF!</v>
      </c>
      <c r="AA16" s="51" t="e">
        <f t="shared" si="3"/>
        <v>#REF!</v>
      </c>
      <c r="AB16" s="52"/>
    </row>
    <row r="17" spans="2:28" ht="15.75" hidden="1">
      <c r="B17" s="55"/>
      <c r="C17" s="56" t="s">
        <v>21</v>
      </c>
      <c r="D17" s="55"/>
      <c r="E17" s="43"/>
      <c r="F17" s="57"/>
      <c r="G17" s="31"/>
      <c r="H17" s="57"/>
      <c r="I17" s="31"/>
      <c r="J17" s="57">
        <f t="shared" si="1"/>
        <v>0</v>
      </c>
      <c r="K17" s="31">
        <f t="shared" si="1"/>
        <v>0</v>
      </c>
      <c r="L17" s="6"/>
      <c r="M17" s="58"/>
      <c r="N17" s="59" t="s">
        <v>21</v>
      </c>
      <c r="O17" s="182">
        <v>0</v>
      </c>
      <c r="P17" s="46">
        <v>0</v>
      </c>
      <c r="Q17" s="47">
        <f t="shared" si="0"/>
        <v>0</v>
      </c>
      <c r="R17" s="46">
        <f t="shared" si="0"/>
        <v>0</v>
      </c>
      <c r="S17" s="8"/>
      <c r="T17" s="55"/>
      <c r="U17" s="60" t="s">
        <v>21</v>
      </c>
      <c r="V17" s="49"/>
      <c r="W17" s="49"/>
      <c r="X17" s="50">
        <f t="shared" si="2"/>
        <v>0</v>
      </c>
      <c r="Y17" s="114" t="e">
        <f>Q17+'1 квартал'!#REF!</f>
        <v>#REF!</v>
      </c>
      <c r="Z17" s="114" t="e">
        <f>R17+'1 квартал'!#REF!</f>
        <v>#REF!</v>
      </c>
      <c r="AA17" s="51" t="e">
        <f t="shared" si="3"/>
        <v>#REF!</v>
      </c>
      <c r="AB17" s="52"/>
    </row>
    <row r="18" spans="2:28" ht="15.75" hidden="1">
      <c r="B18" s="55"/>
      <c r="C18" s="56" t="s">
        <v>22</v>
      </c>
      <c r="D18" s="55"/>
      <c r="E18" s="43"/>
      <c r="F18" s="57"/>
      <c r="G18" s="43"/>
      <c r="H18" s="57"/>
      <c r="I18" s="43"/>
      <c r="J18" s="57">
        <f t="shared" si="1"/>
        <v>0</v>
      </c>
      <c r="K18" s="43">
        <f t="shared" si="1"/>
        <v>0</v>
      </c>
      <c r="L18" s="6"/>
      <c r="M18" s="58"/>
      <c r="N18" s="59" t="s">
        <v>22</v>
      </c>
      <c r="O18" s="182">
        <v>0</v>
      </c>
      <c r="P18" s="46">
        <v>0</v>
      </c>
      <c r="Q18" s="47">
        <f t="shared" si="0"/>
        <v>0</v>
      </c>
      <c r="R18" s="46">
        <f t="shared" si="0"/>
        <v>0</v>
      </c>
      <c r="S18" s="8"/>
      <c r="T18" s="55"/>
      <c r="U18" s="60" t="s">
        <v>22</v>
      </c>
      <c r="V18" s="49"/>
      <c r="W18" s="49"/>
      <c r="X18" s="50">
        <f t="shared" si="2"/>
        <v>0</v>
      </c>
      <c r="Y18" s="114">
        <f>Q18+'1 квартал'!Q16</f>
        <v>0</v>
      </c>
      <c r="Z18" s="114">
        <f>R18+'1 квартал'!R16</f>
        <v>0</v>
      </c>
      <c r="AA18" s="51">
        <f t="shared" si="3"/>
        <v>0</v>
      </c>
      <c r="AB18" s="52"/>
    </row>
    <row r="19" spans="2:28" ht="15.75" hidden="1">
      <c r="B19" s="55"/>
      <c r="C19" s="56" t="s">
        <v>23</v>
      </c>
      <c r="D19" s="55"/>
      <c r="E19" s="43"/>
      <c r="F19" s="57"/>
      <c r="G19" s="43"/>
      <c r="H19" s="57"/>
      <c r="I19" s="43"/>
      <c r="J19" s="57">
        <f t="shared" si="1"/>
        <v>0</v>
      </c>
      <c r="K19" s="43">
        <f t="shared" si="1"/>
        <v>0</v>
      </c>
      <c r="L19" s="6"/>
      <c r="M19" s="58"/>
      <c r="N19" s="59" t="s">
        <v>23</v>
      </c>
      <c r="O19" s="182">
        <v>0</v>
      </c>
      <c r="P19" s="46">
        <v>0</v>
      </c>
      <c r="Q19" s="47">
        <f t="shared" si="0"/>
        <v>0</v>
      </c>
      <c r="R19" s="46">
        <f t="shared" si="0"/>
        <v>0</v>
      </c>
      <c r="S19" s="8"/>
      <c r="T19" s="55"/>
      <c r="U19" s="60" t="s">
        <v>23</v>
      </c>
      <c r="V19" s="49"/>
      <c r="W19" s="49"/>
      <c r="X19" s="50">
        <f t="shared" si="2"/>
        <v>0</v>
      </c>
      <c r="Y19" s="114" t="e">
        <f>Q19+'1 квартал'!#REF!</f>
        <v>#REF!</v>
      </c>
      <c r="Z19" s="114" t="e">
        <f>R19+'1 квартал'!#REF!</f>
        <v>#REF!</v>
      </c>
      <c r="AA19" s="51" t="e">
        <f t="shared" si="3"/>
        <v>#REF!</v>
      </c>
      <c r="AB19" s="52"/>
    </row>
    <row r="20" spans="2:28" ht="15.75" hidden="1">
      <c r="B20" s="55"/>
      <c r="C20" s="56" t="s">
        <v>24</v>
      </c>
      <c r="D20" s="55"/>
      <c r="E20" s="43"/>
      <c r="F20" s="57"/>
      <c r="G20" s="43"/>
      <c r="H20" s="57"/>
      <c r="I20" s="43"/>
      <c r="J20" s="57">
        <f t="shared" si="1"/>
        <v>0</v>
      </c>
      <c r="K20" s="43">
        <f t="shared" si="1"/>
        <v>0</v>
      </c>
      <c r="L20" s="6"/>
      <c r="M20" s="58"/>
      <c r="N20" s="59" t="s">
        <v>24</v>
      </c>
      <c r="O20" s="182">
        <v>0</v>
      </c>
      <c r="P20" s="46">
        <v>0</v>
      </c>
      <c r="Q20" s="47">
        <f t="shared" si="0"/>
        <v>0</v>
      </c>
      <c r="R20" s="46">
        <f t="shared" si="0"/>
        <v>0</v>
      </c>
      <c r="S20" s="8"/>
      <c r="T20" s="55"/>
      <c r="U20" s="60" t="s">
        <v>24</v>
      </c>
      <c r="V20" s="49"/>
      <c r="W20" s="49"/>
      <c r="X20" s="50">
        <f t="shared" si="2"/>
        <v>0</v>
      </c>
      <c r="Y20" s="114">
        <f>Q20+'1 квартал'!Q17</f>
        <v>0</v>
      </c>
      <c r="Z20" s="114">
        <f>R20+'1 квартал'!R17</f>
        <v>0</v>
      </c>
      <c r="AA20" s="51">
        <f t="shared" si="3"/>
        <v>0</v>
      </c>
      <c r="AB20" s="52"/>
    </row>
    <row r="21" spans="2:28" ht="15.75" hidden="1">
      <c r="B21" s="55"/>
      <c r="C21" s="56" t="s">
        <v>25</v>
      </c>
      <c r="D21" s="55"/>
      <c r="E21" s="43"/>
      <c r="F21" s="57"/>
      <c r="G21" s="43"/>
      <c r="H21" s="57"/>
      <c r="I21" s="43"/>
      <c r="J21" s="57">
        <f t="shared" si="1"/>
        <v>0</v>
      </c>
      <c r="K21" s="43">
        <f t="shared" si="1"/>
        <v>0</v>
      </c>
      <c r="L21" s="6"/>
      <c r="M21" s="58"/>
      <c r="N21" s="59" t="s">
        <v>25</v>
      </c>
      <c r="O21" s="182">
        <v>0</v>
      </c>
      <c r="P21" s="46">
        <v>0</v>
      </c>
      <c r="Q21" s="47">
        <f t="shared" si="0"/>
        <v>0</v>
      </c>
      <c r="R21" s="46">
        <f t="shared" si="0"/>
        <v>0</v>
      </c>
      <c r="S21" s="8"/>
      <c r="T21" s="55"/>
      <c r="U21" s="60" t="s">
        <v>25</v>
      </c>
      <c r="V21" s="49"/>
      <c r="W21" s="49"/>
      <c r="X21" s="50">
        <f t="shared" si="2"/>
        <v>0</v>
      </c>
      <c r="Y21" s="114">
        <f>Q21+'1 квартал'!Q18</f>
        <v>0</v>
      </c>
      <c r="Z21" s="114">
        <f>R21+'1 квартал'!R18</f>
        <v>0</v>
      </c>
      <c r="AA21" s="51">
        <f t="shared" si="3"/>
        <v>0</v>
      </c>
      <c r="AB21" s="52"/>
    </row>
    <row r="22" spans="2:28" ht="31.5">
      <c r="B22" s="55">
        <v>7</v>
      </c>
      <c r="C22" s="56" t="s">
        <v>26</v>
      </c>
      <c r="D22" s="55"/>
      <c r="E22" s="43"/>
      <c r="F22" s="57">
        <v>0</v>
      </c>
      <c r="G22" s="43">
        <v>0</v>
      </c>
      <c r="H22" s="57">
        <v>1</v>
      </c>
      <c r="I22" s="43">
        <v>0</v>
      </c>
      <c r="J22" s="57">
        <f t="shared" si="1"/>
        <v>1</v>
      </c>
      <c r="K22" s="43">
        <f t="shared" si="1"/>
        <v>0</v>
      </c>
      <c r="L22" s="6"/>
      <c r="M22" s="58">
        <v>6</v>
      </c>
      <c r="N22" s="59" t="s">
        <v>26</v>
      </c>
      <c r="O22" s="182">
        <v>0</v>
      </c>
      <c r="P22" s="46">
        <v>0</v>
      </c>
      <c r="Q22" s="47">
        <f t="shared" si="0"/>
        <v>1</v>
      </c>
      <c r="R22" s="46">
        <f t="shared" si="0"/>
        <v>0</v>
      </c>
      <c r="S22" s="8"/>
      <c r="T22" s="55">
        <v>6</v>
      </c>
      <c r="U22" s="60" t="s">
        <v>26</v>
      </c>
      <c r="V22" s="49">
        <v>0</v>
      </c>
      <c r="W22" s="49">
        <v>1</v>
      </c>
      <c r="X22" s="50">
        <f t="shared" si="2"/>
        <v>1</v>
      </c>
      <c r="Y22" s="184">
        <f>Q22+'1 квартал'!Q19</f>
        <v>1</v>
      </c>
      <c r="Z22" s="184">
        <f>R22+'1 квартал'!R19</f>
        <v>0</v>
      </c>
      <c r="AA22" s="51">
        <f t="shared" si="3"/>
        <v>1</v>
      </c>
      <c r="AB22" s="52">
        <f>AA22/X22</f>
        <v>1</v>
      </c>
    </row>
    <row r="23" spans="2:28" ht="15.75">
      <c r="B23" s="55"/>
      <c r="C23" s="56" t="s">
        <v>27</v>
      </c>
      <c r="D23" s="55"/>
      <c r="E23" s="55"/>
      <c r="F23" s="57"/>
      <c r="G23" s="31"/>
      <c r="H23" s="57"/>
      <c r="I23" s="31"/>
      <c r="J23" s="57">
        <f t="shared" si="1"/>
        <v>0</v>
      </c>
      <c r="K23" s="31">
        <f t="shared" si="1"/>
        <v>0</v>
      </c>
      <c r="L23" s="6"/>
      <c r="M23" s="58"/>
      <c r="N23" s="59" t="s">
        <v>27</v>
      </c>
      <c r="O23" s="182">
        <v>0</v>
      </c>
      <c r="P23" s="46">
        <v>0</v>
      </c>
      <c r="Q23" s="47">
        <f t="shared" si="0"/>
        <v>0</v>
      </c>
      <c r="R23" s="46">
        <f t="shared" si="0"/>
        <v>0</v>
      </c>
      <c r="S23" s="8"/>
      <c r="T23" s="55"/>
      <c r="U23" s="60" t="s">
        <v>27</v>
      </c>
      <c r="V23" s="49"/>
      <c r="W23" s="49"/>
      <c r="X23" s="50">
        <f t="shared" si="2"/>
        <v>0</v>
      </c>
      <c r="Y23" s="114">
        <f>Q23+'1 квартал'!Q20</f>
        <v>0</v>
      </c>
      <c r="Z23" s="114">
        <f>R23+'1 квартал'!R20</f>
        <v>0</v>
      </c>
      <c r="AA23" s="51">
        <f t="shared" si="3"/>
        <v>0</v>
      </c>
      <c r="AB23" s="52"/>
    </row>
    <row r="24" spans="2:28" ht="15.75">
      <c r="B24" s="55"/>
      <c r="C24" s="65" t="s">
        <v>28</v>
      </c>
      <c r="D24" s="55">
        <v>25</v>
      </c>
      <c r="E24" s="55">
        <v>9</v>
      </c>
      <c r="F24" s="57">
        <v>11</v>
      </c>
      <c r="G24" s="31">
        <v>1</v>
      </c>
      <c r="H24" s="57">
        <v>13</v>
      </c>
      <c r="I24" s="183">
        <v>4</v>
      </c>
      <c r="J24" s="57">
        <f t="shared" si="1"/>
        <v>49</v>
      </c>
      <c r="K24" s="31">
        <f t="shared" si="1"/>
        <v>14</v>
      </c>
      <c r="L24" s="6"/>
      <c r="M24" s="58"/>
      <c r="N24" s="59" t="s">
        <v>28</v>
      </c>
      <c r="O24" s="182">
        <v>79</v>
      </c>
      <c r="P24" s="46">
        <v>18</v>
      </c>
      <c r="Q24" s="47">
        <f t="shared" si="0"/>
        <v>49</v>
      </c>
      <c r="R24" s="46">
        <f t="shared" si="0"/>
        <v>14</v>
      </c>
      <c r="S24" s="8"/>
      <c r="T24" s="55"/>
      <c r="U24" s="60" t="s">
        <v>28</v>
      </c>
      <c r="V24" s="49">
        <v>158</v>
      </c>
      <c r="W24" s="49">
        <v>36</v>
      </c>
      <c r="X24" s="50">
        <f t="shared" si="2"/>
        <v>194</v>
      </c>
      <c r="Y24" s="114">
        <f>Q24+'1 квартал'!Q21</f>
        <v>88</v>
      </c>
      <c r="Z24" s="114">
        <f>R24+'1 квартал'!R21</f>
        <v>25</v>
      </c>
      <c r="AA24" s="51">
        <f t="shared" si="3"/>
        <v>113</v>
      </c>
      <c r="AB24" s="52">
        <f aca="true" t="shared" si="4" ref="AB24:AB30">AA24/X24</f>
        <v>0.5824742268041238</v>
      </c>
    </row>
    <row r="25" spans="2:28" ht="15.75">
      <c r="B25" s="55"/>
      <c r="C25" s="56" t="s">
        <v>29</v>
      </c>
      <c r="D25" s="55">
        <v>1</v>
      </c>
      <c r="E25" s="55">
        <v>0</v>
      </c>
      <c r="F25" s="57">
        <v>4</v>
      </c>
      <c r="G25" s="31">
        <v>0</v>
      </c>
      <c r="H25" s="57">
        <v>1</v>
      </c>
      <c r="I25" s="31">
        <v>0</v>
      </c>
      <c r="J25" s="57">
        <f t="shared" si="1"/>
        <v>6</v>
      </c>
      <c r="K25" s="31">
        <f t="shared" si="1"/>
        <v>0</v>
      </c>
      <c r="L25" s="6"/>
      <c r="M25" s="58"/>
      <c r="N25" s="59" t="s">
        <v>29</v>
      </c>
      <c r="O25" s="182">
        <v>6</v>
      </c>
      <c r="P25" s="46">
        <v>3</v>
      </c>
      <c r="Q25" s="47">
        <f t="shared" si="0"/>
        <v>6</v>
      </c>
      <c r="R25" s="46">
        <f t="shared" si="0"/>
        <v>0</v>
      </c>
      <c r="S25" s="8"/>
      <c r="T25" s="55"/>
      <c r="U25" s="60" t="s">
        <v>29</v>
      </c>
      <c r="V25" s="49">
        <v>19</v>
      </c>
      <c r="W25" s="49">
        <v>5</v>
      </c>
      <c r="X25" s="50">
        <f t="shared" si="2"/>
        <v>24</v>
      </c>
      <c r="Y25" s="114">
        <f>Q25+'1 квартал'!Q22</f>
        <v>21</v>
      </c>
      <c r="Z25" s="114">
        <f>R25+'1 квартал'!R22</f>
        <v>2</v>
      </c>
      <c r="AA25" s="51">
        <f t="shared" si="3"/>
        <v>23</v>
      </c>
      <c r="AB25" s="52">
        <f t="shared" si="4"/>
        <v>0.9583333333333334</v>
      </c>
    </row>
    <row r="26" spans="2:28" ht="15.75">
      <c r="B26" s="55" t="s">
        <v>30</v>
      </c>
      <c r="C26" s="56" t="s">
        <v>31</v>
      </c>
      <c r="D26" s="55">
        <v>3</v>
      </c>
      <c r="E26" s="55">
        <v>1</v>
      </c>
      <c r="F26" s="57">
        <v>2</v>
      </c>
      <c r="G26" s="31">
        <v>0</v>
      </c>
      <c r="H26" s="57">
        <v>0</v>
      </c>
      <c r="I26" s="31">
        <v>0</v>
      </c>
      <c r="J26" s="57">
        <f t="shared" si="1"/>
        <v>5</v>
      </c>
      <c r="K26" s="31">
        <f t="shared" si="1"/>
        <v>1</v>
      </c>
      <c r="L26" s="6"/>
      <c r="M26" s="58" t="s">
        <v>30</v>
      </c>
      <c r="N26" s="59" t="s">
        <v>31</v>
      </c>
      <c r="O26" s="182">
        <v>5</v>
      </c>
      <c r="P26" s="46">
        <v>0</v>
      </c>
      <c r="Q26" s="47">
        <f t="shared" si="0"/>
        <v>5</v>
      </c>
      <c r="R26" s="46">
        <f t="shared" si="0"/>
        <v>1</v>
      </c>
      <c r="S26" s="8"/>
      <c r="T26" s="55" t="s">
        <v>30</v>
      </c>
      <c r="U26" s="60" t="s">
        <v>31</v>
      </c>
      <c r="V26" s="49">
        <v>5</v>
      </c>
      <c r="W26" s="49">
        <v>0</v>
      </c>
      <c r="X26" s="50">
        <f t="shared" si="2"/>
        <v>5</v>
      </c>
      <c r="Y26" s="114">
        <f>Q26+'1 квартал'!Q23</f>
        <v>7</v>
      </c>
      <c r="Z26" s="114">
        <f>R26+'1 квартал'!R23</f>
        <v>1</v>
      </c>
      <c r="AA26" s="51">
        <f t="shared" si="3"/>
        <v>8</v>
      </c>
      <c r="AB26" s="52">
        <f t="shared" si="4"/>
        <v>1.6</v>
      </c>
    </row>
    <row r="27" spans="2:28" ht="15.75">
      <c r="B27" s="55"/>
      <c r="C27" s="212" t="s">
        <v>108</v>
      </c>
      <c r="D27" s="55">
        <v>2</v>
      </c>
      <c r="E27" s="55">
        <v>0</v>
      </c>
      <c r="F27" s="57">
        <v>3</v>
      </c>
      <c r="G27" s="31">
        <v>0</v>
      </c>
      <c r="H27" s="57">
        <v>3</v>
      </c>
      <c r="I27" s="31">
        <v>0</v>
      </c>
      <c r="J27" s="57">
        <f t="shared" si="1"/>
        <v>8</v>
      </c>
      <c r="K27" s="31">
        <f t="shared" si="1"/>
        <v>0</v>
      </c>
      <c r="L27" s="6"/>
      <c r="M27" s="58"/>
      <c r="N27" s="213" t="s">
        <v>108</v>
      </c>
      <c r="O27" s="182">
        <v>9</v>
      </c>
      <c r="P27" s="46">
        <v>0</v>
      </c>
      <c r="Q27" s="47">
        <f t="shared" si="0"/>
        <v>8</v>
      </c>
      <c r="R27" s="46">
        <f t="shared" si="0"/>
        <v>0</v>
      </c>
      <c r="S27" s="8"/>
      <c r="T27" s="55"/>
      <c r="U27" s="213" t="s">
        <v>108</v>
      </c>
      <c r="V27" s="49">
        <v>9</v>
      </c>
      <c r="W27" s="49">
        <v>0</v>
      </c>
      <c r="X27" s="50">
        <f t="shared" si="2"/>
        <v>9</v>
      </c>
      <c r="Y27" s="114">
        <f>Q27+'1 квартал'!Q24</f>
        <v>14</v>
      </c>
      <c r="Z27" s="114">
        <f>R27+'1 квартал'!R26</f>
        <v>7</v>
      </c>
      <c r="AA27" s="51">
        <f t="shared" si="3"/>
        <v>21</v>
      </c>
      <c r="AB27" s="52">
        <f t="shared" si="4"/>
        <v>2.3333333333333335</v>
      </c>
    </row>
    <row r="28" spans="2:28" ht="15.75">
      <c r="B28" s="55"/>
      <c r="C28" s="212" t="s">
        <v>109</v>
      </c>
      <c r="D28" s="55">
        <v>0</v>
      </c>
      <c r="E28" s="55">
        <v>0</v>
      </c>
      <c r="F28" s="57">
        <v>0</v>
      </c>
      <c r="G28" s="31">
        <v>0</v>
      </c>
      <c r="H28" s="57">
        <v>0</v>
      </c>
      <c r="I28" s="31">
        <v>0</v>
      </c>
      <c r="J28" s="57">
        <f t="shared" si="1"/>
        <v>0</v>
      </c>
      <c r="K28" s="31">
        <f t="shared" si="1"/>
        <v>0</v>
      </c>
      <c r="L28" s="6"/>
      <c r="M28" s="58"/>
      <c r="N28" s="213" t="s">
        <v>109</v>
      </c>
      <c r="O28" s="182">
        <v>0</v>
      </c>
      <c r="P28" s="46">
        <v>0</v>
      </c>
      <c r="Q28" s="47">
        <f t="shared" si="0"/>
        <v>0</v>
      </c>
      <c r="R28" s="46">
        <f t="shared" si="0"/>
        <v>0</v>
      </c>
      <c r="S28" s="8"/>
      <c r="T28" s="55"/>
      <c r="U28" s="213" t="s">
        <v>109</v>
      </c>
      <c r="V28" s="49">
        <v>0</v>
      </c>
      <c r="W28" s="49">
        <v>0</v>
      </c>
      <c r="X28" s="50">
        <f t="shared" si="2"/>
        <v>0</v>
      </c>
      <c r="Y28" s="114">
        <f>Q28+'1 квартал'!Q25</f>
        <v>2</v>
      </c>
      <c r="Z28" s="114">
        <f>R28+'1 квартал'!R27</f>
        <v>5</v>
      </c>
      <c r="AA28" s="51">
        <f t="shared" si="3"/>
        <v>7</v>
      </c>
      <c r="AB28" s="52" t="e">
        <f t="shared" si="4"/>
        <v>#DIV/0!</v>
      </c>
    </row>
    <row r="29" spans="2:28" ht="15.75">
      <c r="B29" s="55"/>
      <c r="C29" s="56" t="s">
        <v>32</v>
      </c>
      <c r="D29" s="55">
        <v>19</v>
      </c>
      <c r="E29" s="55">
        <v>6</v>
      </c>
      <c r="F29" s="66">
        <v>26</v>
      </c>
      <c r="G29" s="31">
        <v>3</v>
      </c>
      <c r="H29" s="66">
        <v>24</v>
      </c>
      <c r="I29" s="54">
        <v>2</v>
      </c>
      <c r="J29" s="57">
        <f t="shared" si="1"/>
        <v>69</v>
      </c>
      <c r="K29" s="31">
        <f t="shared" si="1"/>
        <v>11</v>
      </c>
      <c r="L29" s="6"/>
      <c r="M29" s="58"/>
      <c r="N29" s="59" t="s">
        <v>32</v>
      </c>
      <c r="O29" s="182">
        <v>9</v>
      </c>
      <c r="P29" s="46">
        <v>0</v>
      </c>
      <c r="Q29" s="47">
        <f t="shared" si="0"/>
        <v>69</v>
      </c>
      <c r="R29" s="46">
        <f t="shared" si="0"/>
        <v>11</v>
      </c>
      <c r="S29" s="8"/>
      <c r="T29" s="55"/>
      <c r="U29" s="60" t="s">
        <v>32</v>
      </c>
      <c r="V29" s="49">
        <v>24</v>
      </c>
      <c r="W29" s="49">
        <v>0</v>
      </c>
      <c r="X29" s="50">
        <f t="shared" si="2"/>
        <v>24</v>
      </c>
      <c r="Y29" s="114">
        <f>Q29+'1 квартал'!Q26</f>
        <v>120</v>
      </c>
      <c r="Z29" s="114">
        <f>R29+'1 квартал'!R26</f>
        <v>18</v>
      </c>
      <c r="AA29" s="51">
        <f t="shared" si="3"/>
        <v>138</v>
      </c>
      <c r="AB29" s="52">
        <f t="shared" si="4"/>
        <v>5.75</v>
      </c>
    </row>
    <row r="30" spans="2:28" ht="31.5">
      <c r="B30" s="43">
        <v>7</v>
      </c>
      <c r="C30" s="42" t="s">
        <v>33</v>
      </c>
      <c r="D30" s="43">
        <v>4</v>
      </c>
      <c r="E30" s="43">
        <v>0</v>
      </c>
      <c r="F30" s="44">
        <v>3</v>
      </c>
      <c r="G30" s="43">
        <v>1</v>
      </c>
      <c r="H30" s="44">
        <v>3</v>
      </c>
      <c r="I30" s="43">
        <v>1</v>
      </c>
      <c r="J30" s="44">
        <f t="shared" si="1"/>
        <v>10</v>
      </c>
      <c r="K30" s="43">
        <f t="shared" si="1"/>
        <v>2</v>
      </c>
      <c r="L30" s="6"/>
      <c r="M30" s="67">
        <v>7</v>
      </c>
      <c r="N30" s="45" t="s">
        <v>33</v>
      </c>
      <c r="O30" s="182">
        <v>8</v>
      </c>
      <c r="P30" s="46">
        <v>1</v>
      </c>
      <c r="Q30" s="47">
        <f t="shared" si="0"/>
        <v>10</v>
      </c>
      <c r="R30" s="46">
        <f t="shared" si="0"/>
        <v>2</v>
      </c>
      <c r="S30" s="8"/>
      <c r="T30" s="43">
        <v>7</v>
      </c>
      <c r="U30" s="48" t="s">
        <v>33</v>
      </c>
      <c r="V30" s="49">
        <v>16</v>
      </c>
      <c r="W30" s="49">
        <v>1</v>
      </c>
      <c r="X30" s="50">
        <f t="shared" si="2"/>
        <v>17</v>
      </c>
      <c r="Y30" s="114">
        <f>Q30+'1 квартал'!Q27</f>
        <v>11</v>
      </c>
      <c r="Z30" s="114">
        <f>R30+'1 квартал'!R27</f>
        <v>7</v>
      </c>
      <c r="AA30" s="51">
        <f t="shared" si="3"/>
        <v>18</v>
      </c>
      <c r="AB30" s="52">
        <f t="shared" si="4"/>
        <v>1.0588235294117647</v>
      </c>
    </row>
    <row r="31" spans="2:28" ht="63">
      <c r="B31" s="68">
        <v>8</v>
      </c>
      <c r="C31" s="69" t="s">
        <v>34</v>
      </c>
      <c r="D31" s="68"/>
      <c r="E31" s="70">
        <v>0</v>
      </c>
      <c r="F31" s="71">
        <v>0</v>
      </c>
      <c r="G31" s="70">
        <v>0</v>
      </c>
      <c r="H31" s="71"/>
      <c r="I31" s="70">
        <v>0</v>
      </c>
      <c r="J31" s="71">
        <f t="shared" si="1"/>
        <v>0</v>
      </c>
      <c r="K31" s="70">
        <f t="shared" si="1"/>
        <v>0</v>
      </c>
      <c r="L31" s="6"/>
      <c r="M31" s="72">
        <v>8</v>
      </c>
      <c r="N31" s="73" t="s">
        <v>34</v>
      </c>
      <c r="O31" s="185">
        <v>0</v>
      </c>
      <c r="P31" s="74">
        <v>0</v>
      </c>
      <c r="Q31" s="75">
        <f t="shared" si="0"/>
        <v>0</v>
      </c>
      <c r="R31" s="74">
        <f t="shared" si="0"/>
        <v>0</v>
      </c>
      <c r="S31" s="8"/>
      <c r="T31" s="68">
        <v>8</v>
      </c>
      <c r="U31" s="76" t="s">
        <v>34</v>
      </c>
      <c r="V31" s="77">
        <v>0</v>
      </c>
      <c r="W31" s="77">
        <v>0</v>
      </c>
      <c r="X31" s="78">
        <f t="shared" si="2"/>
        <v>0</v>
      </c>
      <c r="Y31" s="138">
        <f>Q31+'1 квартал'!Q28</f>
        <v>0</v>
      </c>
      <c r="Z31" s="138">
        <f>R31+'1 квартал'!R28</f>
        <v>0</v>
      </c>
      <c r="AA31" s="79">
        <f t="shared" si="3"/>
        <v>0</v>
      </c>
      <c r="AB31" s="80"/>
    </row>
    <row r="32" spans="2:26" ht="15.75">
      <c r="B32" s="81"/>
      <c r="C32" s="82"/>
      <c r="D32" s="81"/>
      <c r="E32" s="81"/>
      <c r="F32" s="81"/>
      <c r="G32" s="81"/>
      <c r="H32" s="81"/>
      <c r="I32" s="81"/>
      <c r="J32" s="81"/>
      <c r="K32" s="81"/>
      <c r="L32" s="6"/>
      <c r="M32" s="83"/>
      <c r="N32" s="84"/>
      <c r="O32" s="8"/>
      <c r="P32" s="8"/>
      <c r="Q32" s="8"/>
      <c r="R32" s="8"/>
      <c r="S32" s="8"/>
      <c r="T32" s="83"/>
      <c r="U32" s="84"/>
      <c r="V32" s="8"/>
      <c r="W32" s="8"/>
      <c r="X32" s="8"/>
      <c r="Y32" s="8"/>
      <c r="Z32" s="8"/>
    </row>
    <row r="33" spans="2:21" ht="18.75" customHeight="1">
      <c r="B33" s="82"/>
      <c r="C33" s="241" t="s">
        <v>35</v>
      </c>
      <c r="D33" s="241"/>
      <c r="E33" s="241"/>
      <c r="F33" s="241"/>
      <c r="G33" s="241"/>
      <c r="H33" s="241"/>
      <c r="I33" s="241"/>
      <c r="J33" s="241"/>
      <c r="M33" s="85"/>
      <c r="N33" s="86"/>
      <c r="T33" s="85"/>
      <c r="U33" s="86"/>
    </row>
    <row r="34" spans="2:28" ht="16.5" customHeight="1">
      <c r="B34" s="82"/>
      <c r="C34" s="82"/>
      <c r="D34" s="82"/>
      <c r="E34" s="81"/>
      <c r="F34" s="81"/>
      <c r="J34" s="87"/>
      <c r="L34" s="2"/>
      <c r="M34" s="82"/>
      <c r="N34" s="242" t="s">
        <v>35</v>
      </c>
      <c r="O34" s="242"/>
      <c r="P34" s="242"/>
      <c r="Q34" s="242"/>
      <c r="R34" s="82"/>
      <c r="S34" s="82"/>
      <c r="T34" s="243" t="s">
        <v>35</v>
      </c>
      <c r="U34" s="243"/>
      <c r="V34" s="243"/>
      <c r="W34" s="243"/>
      <c r="X34" s="243"/>
      <c r="Y34" s="243"/>
      <c r="Z34" s="243"/>
      <c r="AA34" s="243"/>
      <c r="AB34" s="243"/>
    </row>
    <row r="35" spans="2:28" ht="15" customHeight="1">
      <c r="B35" s="235" t="s">
        <v>1</v>
      </c>
      <c r="C35" s="235" t="s">
        <v>2</v>
      </c>
      <c r="D35" s="235" t="s">
        <v>84</v>
      </c>
      <c r="E35" s="235"/>
      <c r="F35" s="235" t="s">
        <v>85</v>
      </c>
      <c r="G35" s="235"/>
      <c r="H35" s="235" t="s">
        <v>86</v>
      </c>
      <c r="I35" s="235"/>
      <c r="J35" s="244" t="s">
        <v>8</v>
      </c>
      <c r="K35" s="244"/>
      <c r="L35" s="6"/>
      <c r="M35" s="236" t="s">
        <v>1</v>
      </c>
      <c r="N35" s="236" t="s">
        <v>2</v>
      </c>
      <c r="O35" s="245">
        <v>2014</v>
      </c>
      <c r="P35" s="245"/>
      <c r="Q35" s="246">
        <v>2015</v>
      </c>
      <c r="R35" s="246"/>
      <c r="S35" s="8"/>
      <c r="T35" s="235" t="s">
        <v>1</v>
      </c>
      <c r="U35" s="235" t="s">
        <v>2</v>
      </c>
      <c r="V35" s="235">
        <v>2014</v>
      </c>
      <c r="W35" s="235"/>
      <c r="X35" s="235"/>
      <c r="Y35" s="235">
        <v>2015</v>
      </c>
      <c r="Z35" s="235"/>
      <c r="AA35" s="235"/>
      <c r="AB35" s="237" t="s">
        <v>4</v>
      </c>
    </row>
    <row r="36" spans="2:28" ht="14.25" customHeight="1">
      <c r="B36" s="235"/>
      <c r="C36" s="235"/>
      <c r="D36" s="235"/>
      <c r="E36" s="235"/>
      <c r="F36" s="235"/>
      <c r="G36" s="235"/>
      <c r="H36" s="235"/>
      <c r="I36" s="235"/>
      <c r="J36" s="244"/>
      <c r="K36" s="244"/>
      <c r="L36" s="6"/>
      <c r="M36" s="236"/>
      <c r="N36" s="236"/>
      <c r="O36" s="245"/>
      <c r="P36" s="245"/>
      <c r="Q36" s="246"/>
      <c r="R36" s="246"/>
      <c r="S36" s="8"/>
      <c r="T36" s="235"/>
      <c r="U36" s="235"/>
      <c r="V36" s="235"/>
      <c r="W36" s="235"/>
      <c r="X36" s="235"/>
      <c r="Y36" s="235"/>
      <c r="Z36" s="235"/>
      <c r="AA36" s="235"/>
      <c r="AB36" s="237"/>
    </row>
    <row r="37" spans="2:28" ht="17.25" customHeight="1">
      <c r="B37" s="235"/>
      <c r="C37" s="235"/>
      <c r="D37" s="11" t="s">
        <v>9</v>
      </c>
      <c r="E37" s="12" t="s">
        <v>10</v>
      </c>
      <c r="F37" s="11" t="s">
        <v>9</v>
      </c>
      <c r="G37" s="12" t="s">
        <v>10</v>
      </c>
      <c r="H37" s="11" t="s">
        <v>9</v>
      </c>
      <c r="I37" s="12" t="s">
        <v>10</v>
      </c>
      <c r="J37" s="11" t="s">
        <v>9</v>
      </c>
      <c r="K37" s="12" t="s">
        <v>10</v>
      </c>
      <c r="L37" s="6"/>
      <c r="M37" s="236"/>
      <c r="N37" s="236"/>
      <c r="O37" s="13" t="s">
        <v>9</v>
      </c>
      <c r="P37" s="88" t="s">
        <v>10</v>
      </c>
      <c r="Q37" s="13" t="s">
        <v>9</v>
      </c>
      <c r="R37" s="88" t="s">
        <v>10</v>
      </c>
      <c r="S37" s="89"/>
      <c r="T37" s="235"/>
      <c r="U37" s="235"/>
      <c r="V37" s="11" t="s">
        <v>9</v>
      </c>
      <c r="W37" s="17" t="s">
        <v>10</v>
      </c>
      <c r="X37" s="90" t="s">
        <v>11</v>
      </c>
      <c r="Y37" s="71" t="s">
        <v>9</v>
      </c>
      <c r="Z37" s="91" t="s">
        <v>10</v>
      </c>
      <c r="AA37" s="92" t="s">
        <v>11</v>
      </c>
      <c r="AB37" s="237"/>
    </row>
    <row r="38" spans="2:28" ht="15.75">
      <c r="B38" s="5">
        <v>1</v>
      </c>
      <c r="C38" s="19">
        <v>2</v>
      </c>
      <c r="D38" s="9"/>
      <c r="E38" s="93"/>
      <c r="F38" s="9"/>
      <c r="G38" s="94"/>
      <c r="H38" s="9"/>
      <c r="I38" s="93"/>
      <c r="J38" s="9">
        <v>9</v>
      </c>
      <c r="K38" s="94">
        <v>10</v>
      </c>
      <c r="L38" s="6"/>
      <c r="M38" s="7">
        <v>1</v>
      </c>
      <c r="N38" s="15">
        <v>2</v>
      </c>
      <c r="O38" s="13">
        <v>3</v>
      </c>
      <c r="P38" s="10">
        <v>4</v>
      </c>
      <c r="Q38" s="13">
        <v>5</v>
      </c>
      <c r="R38" s="10">
        <v>6</v>
      </c>
      <c r="S38" s="83"/>
      <c r="T38" s="5">
        <v>1</v>
      </c>
      <c r="U38" s="19">
        <v>2</v>
      </c>
      <c r="V38" s="95">
        <v>3</v>
      </c>
      <c r="W38" s="96">
        <v>4</v>
      </c>
      <c r="X38" s="95">
        <v>5</v>
      </c>
      <c r="Y38" s="95">
        <v>6</v>
      </c>
      <c r="Z38" s="96">
        <v>7</v>
      </c>
      <c r="AA38" s="96">
        <v>8</v>
      </c>
      <c r="AB38" s="96">
        <v>9</v>
      </c>
    </row>
    <row r="39" spans="2:30" ht="15.75">
      <c r="B39" s="97">
        <v>1</v>
      </c>
      <c r="C39" s="98" t="s">
        <v>36</v>
      </c>
      <c r="D39" s="99">
        <v>11</v>
      </c>
      <c r="E39" s="100">
        <v>4</v>
      </c>
      <c r="F39" s="101">
        <v>11</v>
      </c>
      <c r="G39" s="102">
        <v>2</v>
      </c>
      <c r="H39" s="99">
        <v>10</v>
      </c>
      <c r="I39" s="100">
        <v>1</v>
      </c>
      <c r="J39" s="101">
        <f aca="true" t="shared" si="5" ref="J39:K51">SUM(D39+F39+H39)</f>
        <v>32</v>
      </c>
      <c r="K39" s="102">
        <f t="shared" si="5"/>
        <v>7</v>
      </c>
      <c r="L39" s="6"/>
      <c r="M39" s="103">
        <v>1</v>
      </c>
      <c r="N39" s="104" t="s">
        <v>36</v>
      </c>
      <c r="O39" s="105">
        <v>7</v>
      </c>
      <c r="P39" s="105">
        <v>3</v>
      </c>
      <c r="Q39" s="105">
        <f>J39</f>
        <v>32</v>
      </c>
      <c r="R39" s="106">
        <f>K39</f>
        <v>7</v>
      </c>
      <c r="S39" s="89"/>
      <c r="T39" s="97">
        <v>1</v>
      </c>
      <c r="U39" s="98" t="s">
        <v>36</v>
      </c>
      <c r="V39" s="38">
        <v>17</v>
      </c>
      <c r="W39" s="38">
        <v>7</v>
      </c>
      <c r="X39" s="39">
        <f>V39+W39</f>
        <v>24</v>
      </c>
      <c r="Y39" s="107">
        <f>Q39+'1 квартал'!Q36</f>
        <v>44</v>
      </c>
      <c r="Z39" s="38">
        <f>R39+'1 квартал'!R36</f>
        <v>17</v>
      </c>
      <c r="AA39" s="40">
        <f>Y39+Z39</f>
        <v>61</v>
      </c>
      <c r="AB39" s="41">
        <f>AA39/X39</f>
        <v>2.5416666666666665</v>
      </c>
      <c r="AD39" s="108"/>
    </row>
    <row r="40" spans="2:30" ht="15.75">
      <c r="B40" s="109">
        <v>2</v>
      </c>
      <c r="C40" s="42" t="s">
        <v>37</v>
      </c>
      <c r="D40" s="43">
        <v>9</v>
      </c>
      <c r="E40" s="110">
        <v>3</v>
      </c>
      <c r="F40" s="111">
        <v>7</v>
      </c>
      <c r="G40" s="31"/>
      <c r="H40" s="43">
        <v>13</v>
      </c>
      <c r="I40" s="110">
        <v>2</v>
      </c>
      <c r="J40" s="111">
        <f t="shared" si="5"/>
        <v>29</v>
      </c>
      <c r="K40" s="31">
        <f t="shared" si="5"/>
        <v>5</v>
      </c>
      <c r="L40" s="6"/>
      <c r="M40" s="112">
        <v>2</v>
      </c>
      <c r="N40" s="113" t="s">
        <v>37</v>
      </c>
      <c r="O40" s="105">
        <v>25</v>
      </c>
      <c r="P40" s="106">
        <v>8</v>
      </c>
      <c r="Q40" s="105">
        <f aca="true" t="shared" si="6" ref="Q40:R51">J40</f>
        <v>29</v>
      </c>
      <c r="R40" s="106">
        <f t="shared" si="6"/>
        <v>5</v>
      </c>
      <c r="S40" s="89"/>
      <c r="T40" s="109">
        <v>2</v>
      </c>
      <c r="U40" s="42" t="s">
        <v>37</v>
      </c>
      <c r="V40" s="114">
        <v>64</v>
      </c>
      <c r="W40" s="114">
        <v>17</v>
      </c>
      <c r="X40" s="115">
        <f>V40+W40</f>
        <v>81</v>
      </c>
      <c r="Y40" s="116">
        <f>Q40+'1 квартал'!Q37</f>
        <v>44</v>
      </c>
      <c r="Z40" s="114">
        <f>R40+'1 квартал'!R37</f>
        <v>9</v>
      </c>
      <c r="AA40" s="51">
        <f>Y40+Z40</f>
        <v>53</v>
      </c>
      <c r="AB40" s="52">
        <f aca="true" t="shared" si="7" ref="AB40:AB51">AA40/X40</f>
        <v>0.654320987654321</v>
      </c>
      <c r="AD40" s="108"/>
    </row>
    <row r="41" spans="2:30" ht="31.5">
      <c r="B41" s="109">
        <v>3</v>
      </c>
      <c r="C41" s="42" t="s">
        <v>38</v>
      </c>
      <c r="D41" s="43">
        <v>9</v>
      </c>
      <c r="E41" s="110">
        <v>5</v>
      </c>
      <c r="F41" s="111">
        <v>10</v>
      </c>
      <c r="G41" s="31"/>
      <c r="H41" s="43"/>
      <c r="I41" s="110"/>
      <c r="J41" s="111">
        <f t="shared" si="5"/>
        <v>19</v>
      </c>
      <c r="K41" s="31">
        <f t="shared" si="5"/>
        <v>5</v>
      </c>
      <c r="L41" s="6"/>
      <c r="M41" s="112">
        <v>3</v>
      </c>
      <c r="N41" s="113" t="s">
        <v>38</v>
      </c>
      <c r="O41" s="105">
        <v>7</v>
      </c>
      <c r="P41" s="106">
        <v>0</v>
      </c>
      <c r="Q41" s="105">
        <f t="shared" si="6"/>
        <v>19</v>
      </c>
      <c r="R41" s="106">
        <f t="shared" si="6"/>
        <v>5</v>
      </c>
      <c r="S41" s="89"/>
      <c r="T41" s="109">
        <v>3</v>
      </c>
      <c r="U41" s="42" t="s">
        <v>38</v>
      </c>
      <c r="V41" s="114">
        <v>15</v>
      </c>
      <c r="W41" s="114">
        <v>0</v>
      </c>
      <c r="X41" s="115">
        <f aca="true" t="shared" si="8" ref="X41:X51">V41+W41</f>
        <v>15</v>
      </c>
      <c r="Y41" s="116">
        <f>Q41+'1 квартал'!Q38</f>
        <v>53</v>
      </c>
      <c r="Z41" s="114">
        <f>R41+'1 квартал'!R38</f>
        <v>6</v>
      </c>
      <c r="AA41" s="51">
        <f aca="true" t="shared" si="9" ref="AA41:AA51">Y41+Z41</f>
        <v>59</v>
      </c>
      <c r="AB41" s="52">
        <f t="shared" si="7"/>
        <v>3.933333333333333</v>
      </c>
      <c r="AD41" s="108"/>
    </row>
    <row r="42" spans="2:30" ht="15.75">
      <c r="B42" s="109">
        <v>4</v>
      </c>
      <c r="C42" s="42" t="s">
        <v>39</v>
      </c>
      <c r="D42" s="43"/>
      <c r="E42" s="110"/>
      <c r="F42" s="111"/>
      <c r="G42" s="31"/>
      <c r="H42" s="43"/>
      <c r="I42" s="110"/>
      <c r="J42" s="111">
        <f t="shared" si="5"/>
        <v>0</v>
      </c>
      <c r="K42" s="31">
        <f t="shared" si="5"/>
        <v>0</v>
      </c>
      <c r="L42" s="6"/>
      <c r="M42" s="112">
        <v>4</v>
      </c>
      <c r="N42" s="113" t="s">
        <v>39</v>
      </c>
      <c r="O42" s="105">
        <v>0</v>
      </c>
      <c r="P42" s="106">
        <v>0</v>
      </c>
      <c r="Q42" s="105">
        <f t="shared" si="6"/>
        <v>0</v>
      </c>
      <c r="R42" s="106">
        <f t="shared" si="6"/>
        <v>0</v>
      </c>
      <c r="S42" s="89"/>
      <c r="T42" s="109">
        <v>4</v>
      </c>
      <c r="U42" s="42" t="s">
        <v>39</v>
      </c>
      <c r="V42" s="114">
        <v>2</v>
      </c>
      <c r="W42" s="114">
        <v>2</v>
      </c>
      <c r="X42" s="115">
        <f t="shared" si="8"/>
        <v>4</v>
      </c>
      <c r="Y42" s="116">
        <f>Q42+'1 квартал'!Q39</f>
        <v>0</v>
      </c>
      <c r="Z42" s="114">
        <f>R42+'1 квартал'!R39</f>
        <v>1</v>
      </c>
      <c r="AA42" s="51">
        <f t="shared" si="9"/>
        <v>1</v>
      </c>
      <c r="AB42" s="52">
        <f t="shared" si="7"/>
        <v>0.25</v>
      </c>
      <c r="AD42" s="108"/>
    </row>
    <row r="43" spans="2:30" ht="15.75">
      <c r="B43" s="117">
        <v>5</v>
      </c>
      <c r="C43" s="56" t="s">
        <v>40</v>
      </c>
      <c r="D43" s="43"/>
      <c r="E43" s="118"/>
      <c r="F43" s="119"/>
      <c r="G43" s="120"/>
      <c r="H43" s="43">
        <v>1</v>
      </c>
      <c r="I43" s="118">
        <v>2</v>
      </c>
      <c r="J43" s="119">
        <f t="shared" si="5"/>
        <v>1</v>
      </c>
      <c r="K43" s="120">
        <f t="shared" si="5"/>
        <v>2</v>
      </c>
      <c r="L43" s="6"/>
      <c r="M43" s="121">
        <v>5</v>
      </c>
      <c r="N43" s="122" t="s">
        <v>40</v>
      </c>
      <c r="O43" s="105">
        <v>3</v>
      </c>
      <c r="P43" s="106">
        <v>1</v>
      </c>
      <c r="Q43" s="105">
        <f t="shared" si="6"/>
        <v>1</v>
      </c>
      <c r="R43" s="106">
        <f t="shared" si="6"/>
        <v>2</v>
      </c>
      <c r="S43" s="89"/>
      <c r="T43" s="117">
        <v>5</v>
      </c>
      <c r="U43" s="56" t="s">
        <v>40</v>
      </c>
      <c r="V43" s="114">
        <v>4</v>
      </c>
      <c r="W43" s="114">
        <v>2</v>
      </c>
      <c r="X43" s="115">
        <f t="shared" si="8"/>
        <v>6</v>
      </c>
      <c r="Y43" s="116">
        <f>Q43+'1 квартал'!Q40</f>
        <v>1</v>
      </c>
      <c r="Z43" s="114">
        <f>R43+'1 квартал'!R40</f>
        <v>2</v>
      </c>
      <c r="AA43" s="51">
        <f t="shared" si="9"/>
        <v>3</v>
      </c>
      <c r="AB43" s="52">
        <v>0</v>
      </c>
      <c r="AD43" s="108"/>
    </row>
    <row r="44" spans="2:30" ht="31.5">
      <c r="B44" s="109">
        <v>6</v>
      </c>
      <c r="C44" s="42" t="s">
        <v>41</v>
      </c>
      <c r="D44" s="43"/>
      <c r="E44" s="110"/>
      <c r="F44" s="111"/>
      <c r="G44" s="31"/>
      <c r="H44" s="43"/>
      <c r="I44" s="110"/>
      <c r="J44" s="111">
        <f t="shared" si="5"/>
        <v>0</v>
      </c>
      <c r="K44" s="31">
        <f t="shared" si="5"/>
        <v>0</v>
      </c>
      <c r="L44" s="6"/>
      <c r="M44" s="112">
        <v>6</v>
      </c>
      <c r="N44" s="113" t="s">
        <v>41</v>
      </c>
      <c r="O44" s="105">
        <v>0</v>
      </c>
      <c r="P44" s="106">
        <v>0</v>
      </c>
      <c r="Q44" s="105">
        <f t="shared" si="6"/>
        <v>0</v>
      </c>
      <c r="R44" s="106">
        <f t="shared" si="6"/>
        <v>0</v>
      </c>
      <c r="S44" s="89"/>
      <c r="T44" s="109">
        <v>6</v>
      </c>
      <c r="U44" s="42" t="s">
        <v>41</v>
      </c>
      <c r="V44" s="114">
        <v>1</v>
      </c>
      <c r="W44" s="114">
        <v>0</v>
      </c>
      <c r="X44" s="115">
        <f t="shared" si="8"/>
        <v>1</v>
      </c>
      <c r="Y44" s="116">
        <f>Q44+'1 квартал'!Q41</f>
        <v>0</v>
      </c>
      <c r="Z44" s="114">
        <f>R44+'1 квартал'!R41</f>
        <v>0</v>
      </c>
      <c r="AA44" s="51">
        <f t="shared" si="9"/>
        <v>0</v>
      </c>
      <c r="AB44" s="52">
        <f t="shared" si="7"/>
        <v>0</v>
      </c>
      <c r="AD44" s="108"/>
    </row>
    <row r="45" spans="2:30" ht="15.75">
      <c r="B45" s="109">
        <v>7</v>
      </c>
      <c r="C45" s="42" t="s">
        <v>42</v>
      </c>
      <c r="D45" s="43"/>
      <c r="E45" s="110"/>
      <c r="F45" s="111"/>
      <c r="G45" s="31"/>
      <c r="H45" s="43"/>
      <c r="I45" s="110"/>
      <c r="J45" s="111">
        <f t="shared" si="5"/>
        <v>0</v>
      </c>
      <c r="K45" s="31">
        <f t="shared" si="5"/>
        <v>0</v>
      </c>
      <c r="L45" s="6"/>
      <c r="M45" s="112">
        <v>7</v>
      </c>
      <c r="N45" s="113" t="s">
        <v>42</v>
      </c>
      <c r="O45" s="105">
        <v>0</v>
      </c>
      <c r="P45" s="106">
        <v>0</v>
      </c>
      <c r="Q45" s="105">
        <f t="shared" si="6"/>
        <v>0</v>
      </c>
      <c r="R45" s="106">
        <f t="shared" si="6"/>
        <v>0</v>
      </c>
      <c r="S45" s="89"/>
      <c r="T45" s="109">
        <v>7</v>
      </c>
      <c r="U45" s="42" t="s">
        <v>42</v>
      </c>
      <c r="V45" s="114">
        <v>1</v>
      </c>
      <c r="W45" s="114">
        <v>0</v>
      </c>
      <c r="X45" s="115">
        <f t="shared" si="8"/>
        <v>1</v>
      </c>
      <c r="Y45" s="116">
        <f>Q45+'1 квартал'!Q42</f>
        <v>0</v>
      </c>
      <c r="Z45" s="114">
        <f>R45+'1 квартал'!R42</f>
        <v>0</v>
      </c>
      <c r="AA45" s="51">
        <f t="shared" si="9"/>
        <v>0</v>
      </c>
      <c r="AB45" s="52">
        <v>0</v>
      </c>
      <c r="AD45" s="108"/>
    </row>
    <row r="46" spans="2:30" ht="15.75">
      <c r="B46" s="109">
        <v>8</v>
      </c>
      <c r="C46" s="42" t="s">
        <v>43</v>
      </c>
      <c r="D46" s="43">
        <v>4</v>
      </c>
      <c r="E46" s="110"/>
      <c r="F46" s="111">
        <v>3</v>
      </c>
      <c r="G46" s="31"/>
      <c r="H46" s="43">
        <v>2</v>
      </c>
      <c r="I46" s="110"/>
      <c r="J46" s="111">
        <f t="shared" si="5"/>
        <v>9</v>
      </c>
      <c r="K46" s="31">
        <f t="shared" si="5"/>
        <v>0</v>
      </c>
      <c r="L46" s="6"/>
      <c r="M46" s="112">
        <v>8</v>
      </c>
      <c r="N46" s="113" t="s">
        <v>43</v>
      </c>
      <c r="O46" s="105">
        <v>8</v>
      </c>
      <c r="P46" s="106">
        <v>2</v>
      </c>
      <c r="Q46" s="105">
        <f t="shared" si="6"/>
        <v>9</v>
      </c>
      <c r="R46" s="106">
        <f t="shared" si="6"/>
        <v>0</v>
      </c>
      <c r="S46" s="89"/>
      <c r="T46" s="109">
        <v>8</v>
      </c>
      <c r="U46" s="42" t="s">
        <v>43</v>
      </c>
      <c r="V46" s="114">
        <v>14</v>
      </c>
      <c r="W46" s="114">
        <v>3</v>
      </c>
      <c r="X46" s="115">
        <f t="shared" si="8"/>
        <v>17</v>
      </c>
      <c r="Y46" s="116">
        <f>Q46+'1 квартал'!Q43</f>
        <v>19</v>
      </c>
      <c r="Z46" s="114">
        <f>R46+'1 квартал'!R43</f>
        <v>1</v>
      </c>
      <c r="AA46" s="51">
        <f t="shared" si="9"/>
        <v>20</v>
      </c>
      <c r="AB46" s="52">
        <f t="shared" si="7"/>
        <v>1.1764705882352942</v>
      </c>
      <c r="AD46" s="108"/>
    </row>
    <row r="47" spans="2:30" ht="15.75">
      <c r="B47" s="109">
        <v>9</v>
      </c>
      <c r="C47" s="42" t="s">
        <v>44</v>
      </c>
      <c r="D47" s="43">
        <v>3</v>
      </c>
      <c r="E47" s="110"/>
      <c r="F47" s="111"/>
      <c r="G47" s="31"/>
      <c r="H47" s="43">
        <v>1</v>
      </c>
      <c r="I47" s="110"/>
      <c r="J47" s="111">
        <f t="shared" si="5"/>
        <v>4</v>
      </c>
      <c r="K47" s="31">
        <f t="shared" si="5"/>
        <v>0</v>
      </c>
      <c r="L47" s="6"/>
      <c r="M47" s="112">
        <v>9</v>
      </c>
      <c r="N47" s="113" t="s">
        <v>44</v>
      </c>
      <c r="O47" s="105">
        <v>6</v>
      </c>
      <c r="P47" s="106">
        <v>2</v>
      </c>
      <c r="Q47" s="105">
        <f t="shared" si="6"/>
        <v>4</v>
      </c>
      <c r="R47" s="106">
        <f t="shared" si="6"/>
        <v>0</v>
      </c>
      <c r="S47" s="89"/>
      <c r="T47" s="109">
        <v>9</v>
      </c>
      <c r="U47" s="42" t="s">
        <v>44</v>
      </c>
      <c r="V47" s="114">
        <v>12</v>
      </c>
      <c r="W47" s="114">
        <v>2</v>
      </c>
      <c r="X47" s="115">
        <f t="shared" si="8"/>
        <v>14</v>
      </c>
      <c r="Y47" s="116">
        <f>Q47+'1 квартал'!Q44</f>
        <v>7</v>
      </c>
      <c r="Z47" s="114">
        <f>R47+'1 квартал'!R44</f>
        <v>0</v>
      </c>
      <c r="AA47" s="51">
        <f t="shared" si="9"/>
        <v>7</v>
      </c>
      <c r="AB47" s="52">
        <f t="shared" si="7"/>
        <v>0.5</v>
      </c>
      <c r="AD47" s="108"/>
    </row>
    <row r="48" spans="2:30" ht="15.75">
      <c r="B48" s="109">
        <v>10</v>
      </c>
      <c r="C48" s="123" t="s">
        <v>45</v>
      </c>
      <c r="D48" s="124">
        <v>4</v>
      </c>
      <c r="E48" s="125">
        <v>1</v>
      </c>
      <c r="F48" s="126">
        <v>8</v>
      </c>
      <c r="G48" s="31">
        <v>1</v>
      </c>
      <c r="H48" s="124">
        <v>8</v>
      </c>
      <c r="I48" s="125"/>
      <c r="J48" s="126">
        <f t="shared" si="5"/>
        <v>20</v>
      </c>
      <c r="K48" s="31">
        <f t="shared" si="5"/>
        <v>2</v>
      </c>
      <c r="L48" s="6"/>
      <c r="M48" s="112">
        <v>10</v>
      </c>
      <c r="N48" s="127" t="s">
        <v>45</v>
      </c>
      <c r="O48" s="105">
        <v>13</v>
      </c>
      <c r="P48" s="106">
        <v>1</v>
      </c>
      <c r="Q48" s="105">
        <f t="shared" si="6"/>
        <v>20</v>
      </c>
      <c r="R48" s="106">
        <f t="shared" si="6"/>
        <v>2</v>
      </c>
      <c r="S48" s="89"/>
      <c r="T48" s="109">
        <v>10</v>
      </c>
      <c r="U48" s="123" t="s">
        <v>45</v>
      </c>
      <c r="V48" s="114">
        <v>17</v>
      </c>
      <c r="W48" s="114">
        <v>2</v>
      </c>
      <c r="X48" s="115">
        <f t="shared" si="8"/>
        <v>19</v>
      </c>
      <c r="Y48" s="116">
        <f>Q48+'1 квартал'!Q45</f>
        <v>30</v>
      </c>
      <c r="Z48" s="114">
        <f>R48+'1 квартал'!R45</f>
        <v>4</v>
      </c>
      <c r="AA48" s="51">
        <f t="shared" si="9"/>
        <v>34</v>
      </c>
      <c r="AB48" s="52">
        <f t="shared" si="7"/>
        <v>1.7894736842105263</v>
      </c>
      <c r="AD48" s="108"/>
    </row>
    <row r="49" spans="2:30" ht="15.75">
      <c r="B49" s="109">
        <v>11</v>
      </c>
      <c r="C49" s="123" t="s">
        <v>46</v>
      </c>
      <c r="D49" s="124"/>
      <c r="E49" s="125"/>
      <c r="F49" s="126"/>
      <c r="G49" s="31"/>
      <c r="H49" s="124"/>
      <c r="I49" s="125"/>
      <c r="J49" s="126">
        <f t="shared" si="5"/>
        <v>0</v>
      </c>
      <c r="K49" s="31">
        <f t="shared" si="5"/>
        <v>0</v>
      </c>
      <c r="L49" s="6"/>
      <c r="M49" s="112">
        <v>11</v>
      </c>
      <c r="N49" s="127" t="s">
        <v>46</v>
      </c>
      <c r="O49" s="105">
        <v>0</v>
      </c>
      <c r="P49" s="106">
        <v>0</v>
      </c>
      <c r="Q49" s="105">
        <f t="shared" si="6"/>
        <v>0</v>
      </c>
      <c r="R49" s="106">
        <f t="shared" si="6"/>
        <v>0</v>
      </c>
      <c r="S49" s="89"/>
      <c r="T49" s="109">
        <v>11</v>
      </c>
      <c r="U49" s="123" t="s">
        <v>46</v>
      </c>
      <c r="V49" s="114">
        <v>0</v>
      </c>
      <c r="W49" s="114">
        <v>0</v>
      </c>
      <c r="X49" s="115">
        <f t="shared" si="8"/>
        <v>0</v>
      </c>
      <c r="Y49" s="116">
        <f>Q49+'1 квартал'!Q46</f>
        <v>0</v>
      </c>
      <c r="Z49" s="114">
        <f>R49+'1 квартал'!R46</f>
        <v>0</v>
      </c>
      <c r="AA49" s="51">
        <f t="shared" si="9"/>
        <v>0</v>
      </c>
      <c r="AB49" s="52" t="e">
        <f t="shared" si="7"/>
        <v>#DIV/0!</v>
      </c>
      <c r="AD49" s="108"/>
    </row>
    <row r="50" spans="2:30" ht="31.5">
      <c r="B50" s="109">
        <v>12</v>
      </c>
      <c r="C50" s="123" t="s">
        <v>47</v>
      </c>
      <c r="D50" s="124"/>
      <c r="E50" s="125"/>
      <c r="F50" s="126">
        <v>1</v>
      </c>
      <c r="G50" s="31"/>
      <c r="H50" s="124"/>
      <c r="I50" s="125"/>
      <c r="J50" s="126">
        <f t="shared" si="5"/>
        <v>1</v>
      </c>
      <c r="K50" s="31">
        <f t="shared" si="5"/>
        <v>0</v>
      </c>
      <c r="L50" s="6"/>
      <c r="M50" s="112">
        <v>12</v>
      </c>
      <c r="N50" s="127" t="s">
        <v>47</v>
      </c>
      <c r="O50" s="105">
        <v>0</v>
      </c>
      <c r="P50" s="106">
        <v>0</v>
      </c>
      <c r="Q50" s="105">
        <f t="shared" si="6"/>
        <v>1</v>
      </c>
      <c r="R50" s="106">
        <f t="shared" si="6"/>
        <v>0</v>
      </c>
      <c r="S50" s="89"/>
      <c r="T50" s="109">
        <v>12</v>
      </c>
      <c r="U50" s="123" t="s">
        <v>47</v>
      </c>
      <c r="V50" s="114">
        <v>0</v>
      </c>
      <c r="W50" s="114">
        <v>0</v>
      </c>
      <c r="X50" s="115">
        <f t="shared" si="8"/>
        <v>0</v>
      </c>
      <c r="Y50" s="116">
        <f>Q50+'1 квартал'!Q47</f>
        <v>10</v>
      </c>
      <c r="Z50" s="114">
        <f>R50+'1 квартал'!R47</f>
        <v>0</v>
      </c>
      <c r="AA50" s="51">
        <f t="shared" si="9"/>
        <v>10</v>
      </c>
      <c r="AB50" s="52">
        <v>0</v>
      </c>
      <c r="AD50" s="108"/>
    </row>
    <row r="51" spans="2:30" ht="15.75">
      <c r="B51" s="128">
        <v>13</v>
      </c>
      <c r="C51" s="129" t="s">
        <v>48</v>
      </c>
      <c r="D51" s="130">
        <v>14</v>
      </c>
      <c r="E51" s="131">
        <v>4</v>
      </c>
      <c r="F51" s="132">
        <v>8</v>
      </c>
      <c r="G51" s="133">
        <v>1</v>
      </c>
      <c r="H51" s="130">
        <v>10</v>
      </c>
      <c r="I51" s="131">
        <v>3</v>
      </c>
      <c r="J51" s="132">
        <f t="shared" si="5"/>
        <v>32</v>
      </c>
      <c r="K51" s="133">
        <f t="shared" si="5"/>
        <v>8</v>
      </c>
      <c r="L51" s="6"/>
      <c r="M51" s="134">
        <v>13</v>
      </c>
      <c r="N51" s="135" t="s">
        <v>48</v>
      </c>
      <c r="O51" s="136">
        <v>40</v>
      </c>
      <c r="P51" s="137">
        <v>6</v>
      </c>
      <c r="Q51" s="136">
        <f t="shared" si="6"/>
        <v>32</v>
      </c>
      <c r="R51" s="137">
        <f t="shared" si="6"/>
        <v>8</v>
      </c>
      <c r="S51" s="89"/>
      <c r="T51" s="128">
        <v>13</v>
      </c>
      <c r="U51" s="129" t="s">
        <v>48</v>
      </c>
      <c r="V51" s="138">
        <v>71</v>
      </c>
      <c r="W51" s="138">
        <v>15</v>
      </c>
      <c r="X51" s="139">
        <f t="shared" si="8"/>
        <v>86</v>
      </c>
      <c r="Y51" s="140">
        <f>Q51+'1 квартал'!Q48</f>
        <v>52</v>
      </c>
      <c r="Z51" s="138">
        <f>R51+'1 квартал'!R48</f>
        <v>11</v>
      </c>
      <c r="AA51" s="79">
        <f t="shared" si="9"/>
        <v>63</v>
      </c>
      <c r="AB51" s="80">
        <f t="shared" si="7"/>
        <v>0.7325581395348837</v>
      </c>
      <c r="AD51" s="108"/>
    </row>
    <row r="52" spans="4:28" ht="12.75">
      <c r="D52">
        <f aca="true" t="shared" si="10" ref="D52:I52">SUM(D39:D51)</f>
        <v>54</v>
      </c>
      <c r="E52">
        <f t="shared" si="10"/>
        <v>17</v>
      </c>
      <c r="F52">
        <f t="shared" si="10"/>
        <v>48</v>
      </c>
      <c r="G52">
        <f t="shared" si="10"/>
        <v>4</v>
      </c>
      <c r="H52">
        <f t="shared" si="10"/>
        <v>45</v>
      </c>
      <c r="I52">
        <f t="shared" si="10"/>
        <v>8</v>
      </c>
      <c r="J52">
        <f>SUM(J39:J51)</f>
        <v>147</v>
      </c>
      <c r="K52">
        <f>SUM(K39:K51)</f>
        <v>29</v>
      </c>
      <c r="O52">
        <f>SUM(O39:O51)</f>
        <v>109</v>
      </c>
      <c r="P52">
        <f>SUM(P39:P51)</f>
        <v>23</v>
      </c>
      <c r="Q52">
        <f>SUM(Q39:Q51)</f>
        <v>147</v>
      </c>
      <c r="R52">
        <f>SUM(R39:R51)</f>
        <v>29</v>
      </c>
      <c r="T52" s="141"/>
      <c r="U52" s="141"/>
      <c r="V52" s="141">
        <f>SUM(V39:V51)</f>
        <v>218</v>
      </c>
      <c r="W52" s="141">
        <f>SUM(W39:W51)</f>
        <v>50</v>
      </c>
      <c r="X52" s="141"/>
      <c r="Y52" s="141">
        <f>SUM(Y39:Y51)</f>
        <v>260</v>
      </c>
      <c r="Z52" s="141">
        <f>SUM(Z39:Z51)</f>
        <v>51</v>
      </c>
      <c r="AA52" s="141"/>
      <c r="AB52" s="141"/>
    </row>
    <row r="53" spans="2:28" ht="15.75">
      <c r="B53" s="82"/>
      <c r="C53" s="82"/>
      <c r="D53" s="82"/>
      <c r="E53" s="81"/>
      <c r="F53" s="81"/>
      <c r="M53" s="82"/>
      <c r="N53" s="82"/>
      <c r="T53" s="141"/>
      <c r="U53" s="141"/>
      <c r="V53" s="141"/>
      <c r="W53" s="141"/>
      <c r="X53" s="141"/>
      <c r="Y53" s="141"/>
      <c r="Z53" s="141"/>
      <c r="AA53" s="141"/>
      <c r="AB53" s="141"/>
    </row>
    <row r="54" spans="2:28" ht="52.5" customHeight="1">
      <c r="B54" s="234" t="s">
        <v>49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"/>
      <c r="M54" s="247" t="s">
        <v>49</v>
      </c>
      <c r="N54" s="247"/>
      <c r="O54" s="247"/>
      <c r="P54" s="247"/>
      <c r="Q54" s="247"/>
      <c r="R54" s="247"/>
      <c r="S54" s="81"/>
      <c r="T54" s="247" t="s">
        <v>49</v>
      </c>
      <c r="U54" s="247"/>
      <c r="V54" s="247"/>
      <c r="W54" s="247"/>
      <c r="X54" s="247"/>
      <c r="Y54" s="247"/>
      <c r="Z54" s="247"/>
      <c r="AA54" s="247"/>
      <c r="AB54" s="247"/>
    </row>
    <row r="55" spans="2:28" ht="16.5" customHeight="1">
      <c r="B55" s="235" t="s">
        <v>50</v>
      </c>
      <c r="C55" s="244" t="s">
        <v>51</v>
      </c>
      <c r="D55" s="235" t="s">
        <v>84</v>
      </c>
      <c r="E55" s="235"/>
      <c r="F55" s="235" t="s">
        <v>85</v>
      </c>
      <c r="G55" s="235"/>
      <c r="H55" s="235" t="s">
        <v>86</v>
      </c>
      <c r="I55" s="235"/>
      <c r="J55" s="237" t="s">
        <v>8</v>
      </c>
      <c r="K55" s="237"/>
      <c r="L55" s="6"/>
      <c r="M55" s="236" t="s">
        <v>50</v>
      </c>
      <c r="N55" s="250" t="s">
        <v>51</v>
      </c>
      <c r="O55" s="251">
        <v>2014</v>
      </c>
      <c r="P55" s="251"/>
      <c r="Q55" s="252">
        <v>2015</v>
      </c>
      <c r="R55" s="252"/>
      <c r="S55" s="89"/>
      <c r="T55" s="235" t="s">
        <v>50</v>
      </c>
      <c r="U55" s="248" t="s">
        <v>51</v>
      </c>
      <c r="V55" s="249">
        <v>2014</v>
      </c>
      <c r="W55" s="249"/>
      <c r="X55" s="249"/>
      <c r="Y55" s="249">
        <v>2015</v>
      </c>
      <c r="Z55" s="249"/>
      <c r="AA55" s="249"/>
      <c r="AB55" s="237" t="s">
        <v>4</v>
      </c>
    </row>
    <row r="56" spans="2:28" ht="15.75">
      <c r="B56" s="235"/>
      <c r="C56" s="244"/>
      <c r="D56" s="9" t="s">
        <v>9</v>
      </c>
      <c r="E56" s="143" t="s">
        <v>10</v>
      </c>
      <c r="F56" s="9" t="s">
        <v>9</v>
      </c>
      <c r="G56" s="144" t="s">
        <v>10</v>
      </c>
      <c r="H56" s="9" t="s">
        <v>9</v>
      </c>
      <c r="I56" s="143" t="s">
        <v>10</v>
      </c>
      <c r="J56" s="9" t="s">
        <v>9</v>
      </c>
      <c r="K56" s="144" t="s">
        <v>10</v>
      </c>
      <c r="L56" s="6"/>
      <c r="M56" s="236"/>
      <c r="N56" s="250"/>
      <c r="O56" s="13" t="s">
        <v>9</v>
      </c>
      <c r="P56" s="14" t="s">
        <v>10</v>
      </c>
      <c r="Q56" s="15" t="s">
        <v>9</v>
      </c>
      <c r="R56" s="14" t="s">
        <v>10</v>
      </c>
      <c r="S56" s="16"/>
      <c r="T56" s="235"/>
      <c r="U56" s="248"/>
      <c r="V56" s="11" t="s">
        <v>9</v>
      </c>
      <c r="W56" s="17" t="s">
        <v>10</v>
      </c>
      <c r="X56" s="18" t="s">
        <v>11</v>
      </c>
      <c r="Y56" s="142" t="s">
        <v>9</v>
      </c>
      <c r="Z56" s="91" t="s">
        <v>10</v>
      </c>
      <c r="AA56" s="92" t="s">
        <v>11</v>
      </c>
      <c r="AB56" s="237"/>
    </row>
    <row r="57" spans="2:28" ht="15.75">
      <c r="B57" s="5">
        <v>1</v>
      </c>
      <c r="C57" s="19">
        <v>2</v>
      </c>
      <c r="D57" s="9"/>
      <c r="E57" s="93"/>
      <c r="F57" s="9"/>
      <c r="G57" s="94"/>
      <c r="H57" s="9"/>
      <c r="I57" s="93"/>
      <c r="J57" s="96">
        <v>9</v>
      </c>
      <c r="K57" s="145">
        <v>10</v>
      </c>
      <c r="L57" s="6"/>
      <c r="M57" s="7">
        <v>1</v>
      </c>
      <c r="N57" s="15">
        <v>2</v>
      </c>
      <c r="O57" s="13">
        <v>3</v>
      </c>
      <c r="P57" s="10">
        <v>4</v>
      </c>
      <c r="Q57" s="15">
        <v>5</v>
      </c>
      <c r="R57" s="10">
        <v>6</v>
      </c>
      <c r="S57" s="83"/>
      <c r="T57" s="5">
        <v>1</v>
      </c>
      <c r="U57" s="19">
        <v>2</v>
      </c>
      <c r="V57" s="95">
        <v>3</v>
      </c>
      <c r="W57" s="96">
        <v>4</v>
      </c>
      <c r="X57" s="96">
        <v>5</v>
      </c>
      <c r="Y57" s="96">
        <v>6</v>
      </c>
      <c r="Z57" s="96">
        <v>7</v>
      </c>
      <c r="AA57" s="96">
        <v>8</v>
      </c>
      <c r="AB57" s="9">
        <v>9</v>
      </c>
    </row>
    <row r="58" spans="2:28" ht="16.5" thickBot="1">
      <c r="B58" s="49">
        <v>1</v>
      </c>
      <c r="C58" s="146" t="s">
        <v>52</v>
      </c>
      <c r="D58" s="38"/>
      <c r="E58" s="147"/>
      <c r="F58" s="38"/>
      <c r="G58" s="148"/>
      <c r="H58" s="38"/>
      <c r="I58" s="147"/>
      <c r="J58" s="99">
        <f>SUM(D58+F58+H58)</f>
        <v>0</v>
      </c>
      <c r="K58" s="99">
        <f>SUM(E58+G58+I58)</f>
        <v>0</v>
      </c>
      <c r="L58" s="6"/>
      <c r="M58" s="149">
        <v>1</v>
      </c>
      <c r="N58" s="150" t="s">
        <v>52</v>
      </c>
      <c r="O58" s="151">
        <v>0</v>
      </c>
      <c r="P58" s="152">
        <v>1</v>
      </c>
      <c r="Q58" s="153">
        <f>J58</f>
        <v>0</v>
      </c>
      <c r="R58" s="152">
        <f>K58</f>
        <v>0</v>
      </c>
      <c r="S58" s="89"/>
      <c r="T58" s="38">
        <v>1</v>
      </c>
      <c r="U58" s="154" t="s">
        <v>52</v>
      </c>
      <c r="V58" s="38"/>
      <c r="W58" s="38">
        <v>2</v>
      </c>
      <c r="X58" s="39">
        <f>V58+W58</f>
        <v>2</v>
      </c>
      <c r="Y58" s="107">
        <f>Q58+'1 квартал'!Q55</f>
        <v>0</v>
      </c>
      <c r="Z58" s="38">
        <f>R58+'1 квартал'!R55</f>
        <v>0</v>
      </c>
      <c r="AA58" s="40">
        <f>Y58+Z58</f>
        <v>0</v>
      </c>
      <c r="AB58" s="41">
        <f>AA58/X58</f>
        <v>0</v>
      </c>
    </row>
    <row r="59" spans="2:28" ht="48" thickBot="1">
      <c r="B59" s="49">
        <v>2</v>
      </c>
      <c r="C59" s="155" t="s">
        <v>53</v>
      </c>
      <c r="D59" s="114">
        <v>5</v>
      </c>
      <c r="E59" s="156">
        <v>4</v>
      </c>
      <c r="F59" s="114">
        <v>2</v>
      </c>
      <c r="G59" s="157"/>
      <c r="H59" s="114">
        <v>3</v>
      </c>
      <c r="I59" s="156"/>
      <c r="J59" s="43">
        <f aca="true" t="shared" si="11" ref="J59:K89">SUM(D59+F59+H59)</f>
        <v>10</v>
      </c>
      <c r="K59" s="43">
        <f t="shared" si="11"/>
        <v>4</v>
      </c>
      <c r="L59" s="6"/>
      <c r="M59" s="158">
        <v>2</v>
      </c>
      <c r="N59" s="159" t="s">
        <v>53</v>
      </c>
      <c r="O59" s="105">
        <v>1</v>
      </c>
      <c r="P59" s="106">
        <v>1</v>
      </c>
      <c r="Q59" s="160">
        <f>J59</f>
        <v>10</v>
      </c>
      <c r="R59" s="106">
        <f>K59</f>
        <v>4</v>
      </c>
      <c r="S59" s="89"/>
      <c r="T59" s="49">
        <v>2</v>
      </c>
      <c r="U59" s="161" t="s">
        <v>53</v>
      </c>
      <c r="V59" s="114">
        <v>4</v>
      </c>
      <c r="W59" s="114">
        <v>2</v>
      </c>
      <c r="X59" s="115">
        <f>V59+W59</f>
        <v>6</v>
      </c>
      <c r="Y59" s="107">
        <f>Q59+'1 квартал'!Q56</f>
        <v>11</v>
      </c>
      <c r="Z59" s="38">
        <f>R59+'1 квартал'!R56</f>
        <v>4</v>
      </c>
      <c r="AA59" s="51">
        <f>Y59+Z59</f>
        <v>15</v>
      </c>
      <c r="AB59" s="52">
        <v>0</v>
      </c>
    </row>
    <row r="60" spans="2:28" ht="16.5" thickBot="1">
      <c r="B60" s="49">
        <v>3</v>
      </c>
      <c r="C60" s="162" t="s">
        <v>54</v>
      </c>
      <c r="D60" s="114">
        <v>2</v>
      </c>
      <c r="E60" s="156"/>
      <c r="F60" s="114"/>
      <c r="G60" s="157"/>
      <c r="H60" s="114">
        <v>1</v>
      </c>
      <c r="I60" s="156"/>
      <c r="J60" s="43">
        <f t="shared" si="11"/>
        <v>3</v>
      </c>
      <c r="K60" s="43">
        <f t="shared" si="11"/>
        <v>0</v>
      </c>
      <c r="L60" s="6"/>
      <c r="M60" s="158">
        <v>3</v>
      </c>
      <c r="N60" s="162" t="s">
        <v>54</v>
      </c>
      <c r="O60" s="105">
        <v>0</v>
      </c>
      <c r="P60" s="106">
        <v>0</v>
      </c>
      <c r="Q60" s="160">
        <f aca="true" t="shared" si="12" ref="Q60:R89">J60</f>
        <v>3</v>
      </c>
      <c r="R60" s="106">
        <f t="shared" si="12"/>
        <v>0</v>
      </c>
      <c r="S60" s="89"/>
      <c r="T60" s="49">
        <v>3</v>
      </c>
      <c r="U60" s="155" t="s">
        <v>54</v>
      </c>
      <c r="V60" s="114">
        <v>1</v>
      </c>
      <c r="W60" s="114">
        <v>0</v>
      </c>
      <c r="X60" s="115">
        <f aca="true" t="shared" si="13" ref="X60:X89">V60+W60</f>
        <v>1</v>
      </c>
      <c r="Y60" s="107">
        <f>Q60+'1 квартал'!Q57</f>
        <v>3</v>
      </c>
      <c r="Z60" s="38">
        <f>R60+'1 квартал'!R57</f>
        <v>0</v>
      </c>
      <c r="AA60" s="51">
        <f aca="true" t="shared" si="14" ref="AA60:AA89">Y60+Z60</f>
        <v>3</v>
      </c>
      <c r="AB60" s="52">
        <v>0</v>
      </c>
    </row>
    <row r="61" spans="2:28" ht="48" thickBot="1">
      <c r="B61" s="49">
        <v>4</v>
      </c>
      <c r="C61" s="155" t="s">
        <v>55</v>
      </c>
      <c r="D61" s="114">
        <v>7</v>
      </c>
      <c r="E61" s="156"/>
      <c r="F61" s="114"/>
      <c r="G61" s="157">
        <v>2</v>
      </c>
      <c r="H61" s="114"/>
      <c r="I61" s="156"/>
      <c r="J61" s="43">
        <f t="shared" si="11"/>
        <v>7</v>
      </c>
      <c r="K61" s="43">
        <f t="shared" si="11"/>
        <v>2</v>
      </c>
      <c r="L61" s="6"/>
      <c r="M61" s="158">
        <v>4</v>
      </c>
      <c r="N61" s="159" t="s">
        <v>56</v>
      </c>
      <c r="O61" s="105">
        <v>1</v>
      </c>
      <c r="P61" s="106">
        <v>0</v>
      </c>
      <c r="Q61" s="160">
        <f t="shared" si="12"/>
        <v>7</v>
      </c>
      <c r="R61" s="106">
        <f t="shared" si="12"/>
        <v>2</v>
      </c>
      <c r="S61" s="89"/>
      <c r="T61" s="49">
        <v>4</v>
      </c>
      <c r="U61" s="161" t="s">
        <v>55</v>
      </c>
      <c r="V61" s="114">
        <v>1</v>
      </c>
      <c r="W61" s="114">
        <v>0</v>
      </c>
      <c r="X61" s="115">
        <f t="shared" si="13"/>
        <v>1</v>
      </c>
      <c r="Y61" s="107">
        <f>Q61+'1 квартал'!Q58</f>
        <v>7</v>
      </c>
      <c r="Z61" s="38">
        <f>R61+'1 квартал'!R58</f>
        <v>2</v>
      </c>
      <c r="AA61" s="51">
        <f t="shared" si="14"/>
        <v>9</v>
      </c>
      <c r="AB61" s="52">
        <f>AA61/X61</f>
        <v>9</v>
      </c>
    </row>
    <row r="62" spans="2:28" ht="16.5" thickBot="1">
      <c r="B62" s="49">
        <v>5</v>
      </c>
      <c r="C62" s="155" t="s">
        <v>57</v>
      </c>
      <c r="D62" s="114">
        <v>1</v>
      </c>
      <c r="E62" s="156"/>
      <c r="F62" s="114"/>
      <c r="G62" s="157"/>
      <c r="H62" s="114">
        <v>2</v>
      </c>
      <c r="I62" s="156">
        <v>4</v>
      </c>
      <c r="J62" s="43">
        <f t="shared" si="11"/>
        <v>3</v>
      </c>
      <c r="K62" s="43">
        <f t="shared" si="11"/>
        <v>4</v>
      </c>
      <c r="L62" s="6"/>
      <c r="M62" s="158">
        <v>5</v>
      </c>
      <c r="N62" s="159" t="s">
        <v>57</v>
      </c>
      <c r="O62" s="105">
        <v>4</v>
      </c>
      <c r="P62" s="106">
        <v>1</v>
      </c>
      <c r="Q62" s="160">
        <f t="shared" si="12"/>
        <v>3</v>
      </c>
      <c r="R62" s="106">
        <f t="shared" si="12"/>
        <v>4</v>
      </c>
      <c r="S62" s="89"/>
      <c r="T62" s="49">
        <v>5</v>
      </c>
      <c r="U62" s="161" t="s">
        <v>57</v>
      </c>
      <c r="V62" s="114">
        <v>7</v>
      </c>
      <c r="W62" s="114">
        <v>3</v>
      </c>
      <c r="X62" s="115">
        <f t="shared" si="13"/>
        <v>10</v>
      </c>
      <c r="Y62" s="107">
        <f>Q62+'1 квартал'!Q59</f>
        <v>4</v>
      </c>
      <c r="Z62" s="38">
        <f>R62+'1 квартал'!R59</f>
        <v>5</v>
      </c>
      <c r="AA62" s="51">
        <f t="shared" si="14"/>
        <v>9</v>
      </c>
      <c r="AB62" s="52">
        <v>0</v>
      </c>
    </row>
    <row r="63" spans="2:28" ht="16.5" thickBot="1">
      <c r="B63" s="49">
        <v>6</v>
      </c>
      <c r="C63" s="155" t="s">
        <v>58</v>
      </c>
      <c r="D63" s="163">
        <v>3</v>
      </c>
      <c r="E63" s="164">
        <v>2</v>
      </c>
      <c r="F63" s="163">
        <v>2</v>
      </c>
      <c r="G63" s="165">
        <v>1</v>
      </c>
      <c r="H63" s="163">
        <v>1</v>
      </c>
      <c r="I63" s="164">
        <v>3</v>
      </c>
      <c r="J63" s="43">
        <f t="shared" si="11"/>
        <v>6</v>
      </c>
      <c r="K63" s="43">
        <f t="shared" si="11"/>
        <v>6</v>
      </c>
      <c r="L63" s="6"/>
      <c r="M63" s="158">
        <v>6</v>
      </c>
      <c r="N63" s="159" t="s">
        <v>58</v>
      </c>
      <c r="O63" s="105">
        <v>18</v>
      </c>
      <c r="P63" s="106">
        <v>2</v>
      </c>
      <c r="Q63" s="160">
        <f t="shared" si="12"/>
        <v>6</v>
      </c>
      <c r="R63" s="106">
        <f t="shared" si="12"/>
        <v>6</v>
      </c>
      <c r="S63" s="89"/>
      <c r="T63" s="49">
        <v>6</v>
      </c>
      <c r="U63" s="161" t="s">
        <v>58</v>
      </c>
      <c r="V63" s="114">
        <v>27</v>
      </c>
      <c r="W63" s="114">
        <v>8</v>
      </c>
      <c r="X63" s="115">
        <f t="shared" si="13"/>
        <v>35</v>
      </c>
      <c r="Y63" s="107">
        <f>Q63+'1 квартал'!Q60</f>
        <v>19</v>
      </c>
      <c r="Z63" s="38">
        <f>R63+'1 квартал'!R60</f>
        <v>9</v>
      </c>
      <c r="AA63" s="51">
        <f t="shared" si="14"/>
        <v>28</v>
      </c>
      <c r="AB63" s="52">
        <f>AA63/X63</f>
        <v>0.8</v>
      </c>
    </row>
    <row r="64" spans="2:28" ht="16.5" thickBot="1">
      <c r="B64" s="49">
        <v>7</v>
      </c>
      <c r="C64" s="155" t="s">
        <v>59</v>
      </c>
      <c r="D64" s="114"/>
      <c r="E64" s="156"/>
      <c r="F64" s="114">
        <v>3</v>
      </c>
      <c r="G64" s="157"/>
      <c r="H64" s="114"/>
      <c r="I64" s="156"/>
      <c r="J64" s="43">
        <f t="shared" si="11"/>
        <v>3</v>
      </c>
      <c r="K64" s="43">
        <f t="shared" si="11"/>
        <v>0</v>
      </c>
      <c r="L64" s="6"/>
      <c r="M64" s="158">
        <v>7</v>
      </c>
      <c r="N64" s="159" t="s">
        <v>59</v>
      </c>
      <c r="O64" s="105">
        <v>1</v>
      </c>
      <c r="P64" s="106">
        <v>0</v>
      </c>
      <c r="Q64" s="160">
        <f t="shared" si="12"/>
        <v>3</v>
      </c>
      <c r="R64" s="106">
        <f t="shared" si="12"/>
        <v>0</v>
      </c>
      <c r="S64" s="89"/>
      <c r="T64" s="49">
        <v>7</v>
      </c>
      <c r="U64" s="161" t="s">
        <v>59</v>
      </c>
      <c r="V64" s="114">
        <v>1</v>
      </c>
      <c r="W64" s="114">
        <v>1</v>
      </c>
      <c r="X64" s="115">
        <f t="shared" si="13"/>
        <v>2</v>
      </c>
      <c r="Y64" s="107">
        <f>Q64+'1 квартал'!Q61</f>
        <v>3</v>
      </c>
      <c r="Z64" s="38">
        <f>R64+'1 квартал'!R61</f>
        <v>1</v>
      </c>
      <c r="AA64" s="51">
        <f t="shared" si="14"/>
        <v>4</v>
      </c>
      <c r="AB64" s="52">
        <v>0</v>
      </c>
    </row>
    <row r="65" spans="2:28" ht="16.5" thickBot="1">
      <c r="B65" s="49">
        <v>8</v>
      </c>
      <c r="C65" s="166" t="s">
        <v>60</v>
      </c>
      <c r="D65" s="114">
        <v>12</v>
      </c>
      <c r="E65" s="156">
        <v>4</v>
      </c>
      <c r="F65" s="114">
        <v>21</v>
      </c>
      <c r="G65" s="157">
        <v>1</v>
      </c>
      <c r="H65" s="114">
        <v>28</v>
      </c>
      <c r="I65" s="156"/>
      <c r="J65" s="43">
        <f t="shared" si="11"/>
        <v>61</v>
      </c>
      <c r="K65" s="43">
        <f t="shared" si="11"/>
        <v>5</v>
      </c>
      <c r="L65" s="6"/>
      <c r="M65" s="158">
        <v>8</v>
      </c>
      <c r="N65" s="167" t="s">
        <v>60</v>
      </c>
      <c r="O65" s="105">
        <v>48</v>
      </c>
      <c r="P65" s="106">
        <v>12</v>
      </c>
      <c r="Q65" s="160">
        <f t="shared" si="12"/>
        <v>61</v>
      </c>
      <c r="R65" s="106">
        <f t="shared" si="12"/>
        <v>5</v>
      </c>
      <c r="S65" s="89"/>
      <c r="T65" s="49">
        <v>8</v>
      </c>
      <c r="U65" s="168" t="s">
        <v>60</v>
      </c>
      <c r="V65" s="114">
        <v>102</v>
      </c>
      <c r="W65" s="114">
        <v>21</v>
      </c>
      <c r="X65" s="115">
        <f t="shared" si="13"/>
        <v>123</v>
      </c>
      <c r="Y65" s="107">
        <f>Q65+'1 квартал'!Q62</f>
        <v>103</v>
      </c>
      <c r="Z65" s="38">
        <f>R65+'1 квартал'!R62</f>
        <v>13</v>
      </c>
      <c r="AA65" s="51">
        <f t="shared" si="14"/>
        <v>116</v>
      </c>
      <c r="AB65" s="52">
        <f aca="true" t="shared" si="15" ref="AB65:AB70">AA65/X65</f>
        <v>0.943089430894309</v>
      </c>
    </row>
    <row r="66" spans="2:28" ht="16.5" thickBot="1">
      <c r="B66" s="49">
        <v>9</v>
      </c>
      <c r="C66" s="155" t="s">
        <v>61</v>
      </c>
      <c r="D66" s="114">
        <v>2</v>
      </c>
      <c r="E66" s="156"/>
      <c r="F66" s="114"/>
      <c r="G66" s="157"/>
      <c r="H66" s="114"/>
      <c r="I66" s="156"/>
      <c r="J66" s="43">
        <f t="shared" si="11"/>
        <v>2</v>
      </c>
      <c r="K66" s="43">
        <f t="shared" si="11"/>
        <v>0</v>
      </c>
      <c r="L66" s="6"/>
      <c r="M66" s="158">
        <v>9</v>
      </c>
      <c r="N66" s="159" t="s">
        <v>61</v>
      </c>
      <c r="O66" s="105">
        <v>0</v>
      </c>
      <c r="P66" s="106">
        <v>0</v>
      </c>
      <c r="Q66" s="160">
        <f t="shared" si="12"/>
        <v>2</v>
      </c>
      <c r="R66" s="106">
        <f t="shared" si="12"/>
        <v>0</v>
      </c>
      <c r="S66" s="89"/>
      <c r="T66" s="49">
        <v>9</v>
      </c>
      <c r="U66" s="161" t="s">
        <v>61</v>
      </c>
      <c r="V66" s="114">
        <v>0</v>
      </c>
      <c r="W66" s="114">
        <v>0</v>
      </c>
      <c r="X66" s="115">
        <f t="shared" si="13"/>
        <v>0</v>
      </c>
      <c r="Y66" s="107">
        <f>Q66+'1 квартал'!Q63</f>
        <v>2</v>
      </c>
      <c r="Z66" s="38">
        <f>R66+'1 квартал'!R63</f>
        <v>0</v>
      </c>
      <c r="AA66" s="51">
        <f t="shared" si="14"/>
        <v>2</v>
      </c>
      <c r="AB66" s="52" t="e">
        <f t="shared" si="15"/>
        <v>#DIV/0!</v>
      </c>
    </row>
    <row r="67" spans="2:28" ht="16.5" thickBot="1">
      <c r="B67" s="49">
        <v>10</v>
      </c>
      <c r="C67" s="166" t="s">
        <v>62</v>
      </c>
      <c r="D67" s="114">
        <v>5</v>
      </c>
      <c r="E67" s="156"/>
      <c r="F67" s="114">
        <v>3</v>
      </c>
      <c r="G67" s="157"/>
      <c r="H67" s="114">
        <v>3</v>
      </c>
      <c r="I67" s="156"/>
      <c r="J67" s="43">
        <f t="shared" si="11"/>
        <v>11</v>
      </c>
      <c r="K67" s="43">
        <f t="shared" si="11"/>
        <v>0</v>
      </c>
      <c r="L67" s="6"/>
      <c r="M67" s="158">
        <v>10</v>
      </c>
      <c r="N67" s="167" t="s">
        <v>62</v>
      </c>
      <c r="O67" s="105">
        <v>9</v>
      </c>
      <c r="P67" s="106">
        <v>1</v>
      </c>
      <c r="Q67" s="160">
        <f t="shared" si="12"/>
        <v>11</v>
      </c>
      <c r="R67" s="106">
        <f t="shared" si="12"/>
        <v>0</v>
      </c>
      <c r="S67" s="89"/>
      <c r="T67" s="49">
        <v>10</v>
      </c>
      <c r="U67" s="168" t="s">
        <v>62</v>
      </c>
      <c r="V67" s="114">
        <v>12</v>
      </c>
      <c r="W67" s="114">
        <v>1</v>
      </c>
      <c r="X67" s="115">
        <f t="shared" si="13"/>
        <v>13</v>
      </c>
      <c r="Y67" s="107">
        <f>Q67+'1 квартал'!Q64</f>
        <v>15</v>
      </c>
      <c r="Z67" s="38">
        <f>R67+'1 квартал'!R64</f>
        <v>0</v>
      </c>
      <c r="AA67" s="51">
        <f t="shared" si="14"/>
        <v>15</v>
      </c>
      <c r="AB67" s="52">
        <f t="shared" si="15"/>
        <v>1.1538461538461537</v>
      </c>
    </row>
    <row r="68" spans="2:28" ht="16.5" thickBot="1">
      <c r="B68" s="49">
        <v>11</v>
      </c>
      <c r="C68" s="155" t="s">
        <v>63</v>
      </c>
      <c r="D68" s="114"/>
      <c r="E68" s="156"/>
      <c r="F68" s="114"/>
      <c r="G68" s="157"/>
      <c r="H68" s="114">
        <v>2</v>
      </c>
      <c r="I68" s="156"/>
      <c r="J68" s="43">
        <f t="shared" si="11"/>
        <v>2</v>
      </c>
      <c r="K68" s="43">
        <f t="shared" si="11"/>
        <v>0</v>
      </c>
      <c r="L68" s="6"/>
      <c r="M68" s="158">
        <v>11</v>
      </c>
      <c r="N68" s="159" t="s">
        <v>63</v>
      </c>
      <c r="O68" s="105">
        <v>2</v>
      </c>
      <c r="P68" s="106">
        <v>0</v>
      </c>
      <c r="Q68" s="160">
        <f t="shared" si="12"/>
        <v>2</v>
      </c>
      <c r="R68" s="106">
        <f t="shared" si="12"/>
        <v>0</v>
      </c>
      <c r="S68" s="89"/>
      <c r="T68" s="49">
        <v>11</v>
      </c>
      <c r="U68" s="161" t="s">
        <v>63</v>
      </c>
      <c r="V68" s="114">
        <v>5</v>
      </c>
      <c r="W68" s="114">
        <v>0</v>
      </c>
      <c r="X68" s="115">
        <f t="shared" si="13"/>
        <v>5</v>
      </c>
      <c r="Y68" s="107">
        <f>Q68+'1 квартал'!Q65</f>
        <v>6</v>
      </c>
      <c r="Z68" s="38">
        <f>R68+'1 квартал'!R65</f>
        <v>0</v>
      </c>
      <c r="AA68" s="51">
        <f t="shared" si="14"/>
        <v>6</v>
      </c>
      <c r="AB68" s="52">
        <f t="shared" si="15"/>
        <v>1.2</v>
      </c>
    </row>
    <row r="69" spans="2:28" ht="32.25" thickBot="1">
      <c r="B69" s="49">
        <v>12</v>
      </c>
      <c r="C69" s="155" t="s">
        <v>64</v>
      </c>
      <c r="D69" s="114">
        <v>1</v>
      </c>
      <c r="E69" s="156"/>
      <c r="F69" s="114"/>
      <c r="G69" s="157"/>
      <c r="H69" s="114">
        <v>2</v>
      </c>
      <c r="I69" s="156">
        <v>1</v>
      </c>
      <c r="J69" s="43">
        <f t="shared" si="11"/>
        <v>3</v>
      </c>
      <c r="K69" s="43">
        <f t="shared" si="11"/>
        <v>1</v>
      </c>
      <c r="L69" s="6"/>
      <c r="M69" s="158">
        <v>12</v>
      </c>
      <c r="N69" s="159" t="s">
        <v>64</v>
      </c>
      <c r="O69" s="105">
        <v>6</v>
      </c>
      <c r="P69" s="106">
        <v>1</v>
      </c>
      <c r="Q69" s="160">
        <f t="shared" si="12"/>
        <v>3</v>
      </c>
      <c r="R69" s="106">
        <f t="shared" si="12"/>
        <v>1</v>
      </c>
      <c r="S69" s="89"/>
      <c r="T69" s="49">
        <v>12</v>
      </c>
      <c r="U69" s="161" t="s">
        <v>64</v>
      </c>
      <c r="V69" s="114">
        <v>11</v>
      </c>
      <c r="W69" s="114">
        <v>3</v>
      </c>
      <c r="X69" s="115">
        <f t="shared" si="13"/>
        <v>14</v>
      </c>
      <c r="Y69" s="107">
        <f>Q69+'1 квартал'!Q66</f>
        <v>4</v>
      </c>
      <c r="Z69" s="38">
        <f>R69+'1 квартал'!R66</f>
        <v>1</v>
      </c>
      <c r="AA69" s="51">
        <f t="shared" si="14"/>
        <v>5</v>
      </c>
      <c r="AB69" s="52">
        <f t="shared" si="15"/>
        <v>0.35714285714285715</v>
      </c>
    </row>
    <row r="70" spans="2:28" ht="16.5" thickBot="1">
      <c r="B70" s="49">
        <v>13</v>
      </c>
      <c r="C70" s="155" t="s">
        <v>66</v>
      </c>
      <c r="D70" s="114">
        <v>4</v>
      </c>
      <c r="E70" s="156"/>
      <c r="F70" s="114">
        <v>10</v>
      </c>
      <c r="G70" s="157"/>
      <c r="H70" s="114">
        <v>2</v>
      </c>
      <c r="I70" s="156"/>
      <c r="J70" s="43">
        <f t="shared" si="11"/>
        <v>16</v>
      </c>
      <c r="K70" s="43">
        <f t="shared" si="11"/>
        <v>0</v>
      </c>
      <c r="L70" s="6"/>
      <c r="M70" s="158">
        <v>13</v>
      </c>
      <c r="N70" s="159" t="s">
        <v>66</v>
      </c>
      <c r="O70" s="105">
        <v>11</v>
      </c>
      <c r="P70" s="106">
        <v>1</v>
      </c>
      <c r="Q70" s="160">
        <f t="shared" si="12"/>
        <v>16</v>
      </c>
      <c r="R70" s="106">
        <f t="shared" si="12"/>
        <v>0</v>
      </c>
      <c r="S70" s="89"/>
      <c r="T70" s="49">
        <v>13</v>
      </c>
      <c r="U70" s="161" t="s">
        <v>66</v>
      </c>
      <c r="V70" s="114">
        <v>24</v>
      </c>
      <c r="W70" s="114">
        <v>2</v>
      </c>
      <c r="X70" s="115">
        <f t="shared" si="13"/>
        <v>26</v>
      </c>
      <c r="Y70" s="107">
        <f>Q70+'1 квартал'!Q67</f>
        <v>50</v>
      </c>
      <c r="Z70" s="38">
        <f>R70+'1 квартал'!R67</f>
        <v>3</v>
      </c>
      <c r="AA70" s="51">
        <f t="shared" si="14"/>
        <v>53</v>
      </c>
      <c r="AB70" s="52">
        <f t="shared" si="15"/>
        <v>2.0384615384615383</v>
      </c>
    </row>
    <row r="71" spans="2:28" ht="16.5" thickBot="1">
      <c r="B71" s="49">
        <v>14</v>
      </c>
      <c r="C71" s="155" t="s">
        <v>112</v>
      </c>
      <c r="D71" s="114"/>
      <c r="E71" s="156"/>
      <c r="F71" s="114"/>
      <c r="G71" s="157"/>
      <c r="H71" s="114"/>
      <c r="I71" s="156"/>
      <c r="J71" s="43">
        <f t="shared" si="11"/>
        <v>0</v>
      </c>
      <c r="K71" s="43">
        <f t="shared" si="11"/>
        <v>0</v>
      </c>
      <c r="L71" s="6"/>
      <c r="M71" s="158">
        <v>14</v>
      </c>
      <c r="N71" s="155" t="s">
        <v>112</v>
      </c>
      <c r="O71" s="105">
        <v>0</v>
      </c>
      <c r="P71" s="106">
        <v>0</v>
      </c>
      <c r="Q71" s="160">
        <f t="shared" si="12"/>
        <v>0</v>
      </c>
      <c r="R71" s="106">
        <f t="shared" si="12"/>
        <v>0</v>
      </c>
      <c r="S71" s="89"/>
      <c r="T71" s="49">
        <v>14</v>
      </c>
      <c r="U71" s="155" t="s">
        <v>112</v>
      </c>
      <c r="V71" s="114">
        <v>0</v>
      </c>
      <c r="W71" s="114">
        <v>0</v>
      </c>
      <c r="X71" s="115">
        <f t="shared" si="13"/>
        <v>0</v>
      </c>
      <c r="Y71" s="107">
        <f>Q71+'1 квартал'!Q68</f>
        <v>1</v>
      </c>
      <c r="Z71" s="38">
        <f>R71+'1 квартал'!R68</f>
        <v>0</v>
      </c>
      <c r="AA71" s="51">
        <f t="shared" si="14"/>
        <v>1</v>
      </c>
      <c r="AB71" s="52">
        <v>0</v>
      </c>
    </row>
    <row r="72" spans="2:28" ht="32.25" thickBot="1">
      <c r="B72" s="49">
        <v>15</v>
      </c>
      <c r="C72" s="155" t="s">
        <v>67</v>
      </c>
      <c r="D72" s="114">
        <v>3</v>
      </c>
      <c r="E72" s="156">
        <v>1</v>
      </c>
      <c r="F72" s="114">
        <v>2</v>
      </c>
      <c r="G72" s="157"/>
      <c r="H72" s="114">
        <v>1</v>
      </c>
      <c r="I72" s="156"/>
      <c r="J72" s="43">
        <f t="shared" si="11"/>
        <v>6</v>
      </c>
      <c r="K72" s="43">
        <f t="shared" si="11"/>
        <v>1</v>
      </c>
      <c r="L72" s="6"/>
      <c r="M72" s="158">
        <v>15</v>
      </c>
      <c r="N72" s="159" t="s">
        <v>67</v>
      </c>
      <c r="O72" s="105">
        <v>3</v>
      </c>
      <c r="P72" s="106">
        <v>1</v>
      </c>
      <c r="Q72" s="160">
        <f t="shared" si="12"/>
        <v>6</v>
      </c>
      <c r="R72" s="106">
        <f t="shared" si="12"/>
        <v>1</v>
      </c>
      <c r="S72" s="89"/>
      <c r="T72" s="49">
        <v>15</v>
      </c>
      <c r="U72" s="161" t="s">
        <v>67</v>
      </c>
      <c r="V72" s="114">
        <v>7</v>
      </c>
      <c r="W72" s="114">
        <v>1</v>
      </c>
      <c r="X72" s="115">
        <f t="shared" si="13"/>
        <v>8</v>
      </c>
      <c r="Y72" s="107">
        <f>Q72+'1 квартал'!Q69</f>
        <v>10</v>
      </c>
      <c r="Z72" s="38">
        <f>R72+'1 квартал'!R69</f>
        <v>1</v>
      </c>
      <c r="AA72" s="51">
        <f t="shared" si="14"/>
        <v>11</v>
      </c>
      <c r="AB72" s="52">
        <f>AA72/X72</f>
        <v>1.375</v>
      </c>
    </row>
    <row r="73" spans="2:28" ht="16.5" thickBot="1">
      <c r="B73" s="49">
        <v>16</v>
      </c>
      <c r="C73" s="155" t="s">
        <v>121</v>
      </c>
      <c r="D73" s="114">
        <v>9</v>
      </c>
      <c r="E73" s="156">
        <v>3</v>
      </c>
      <c r="F73" s="163">
        <v>4</v>
      </c>
      <c r="G73" s="157"/>
      <c r="H73" s="114"/>
      <c r="I73" s="156"/>
      <c r="J73" s="43">
        <f t="shared" si="11"/>
        <v>13</v>
      </c>
      <c r="K73" s="43">
        <f t="shared" si="11"/>
        <v>3</v>
      </c>
      <c r="L73" s="6"/>
      <c r="M73" s="158">
        <v>16</v>
      </c>
      <c r="N73" s="159" t="s">
        <v>121</v>
      </c>
      <c r="O73" s="105">
        <v>5</v>
      </c>
      <c r="P73" s="106">
        <v>2</v>
      </c>
      <c r="Q73" s="160">
        <f t="shared" si="12"/>
        <v>13</v>
      </c>
      <c r="R73" s="106">
        <f t="shared" si="12"/>
        <v>3</v>
      </c>
      <c r="S73" s="89"/>
      <c r="T73" s="49">
        <v>16</v>
      </c>
      <c r="U73" s="161" t="s">
        <v>121</v>
      </c>
      <c r="V73" s="114">
        <v>16</v>
      </c>
      <c r="W73" s="114">
        <v>5</v>
      </c>
      <c r="X73" s="115">
        <f t="shared" si="13"/>
        <v>21</v>
      </c>
      <c r="Y73" s="107">
        <f>Q73+'1 квартал'!Q70</f>
        <v>21</v>
      </c>
      <c r="Z73" s="38">
        <f>R73+'1 квартал'!R70</f>
        <v>9</v>
      </c>
      <c r="AA73" s="51">
        <f t="shared" si="14"/>
        <v>30</v>
      </c>
      <c r="AB73" s="52">
        <f>AA73/X73</f>
        <v>1.4285714285714286</v>
      </c>
    </row>
    <row r="74" spans="2:28" ht="32.25" thickBot="1">
      <c r="B74" s="49">
        <v>17</v>
      </c>
      <c r="C74" s="155" t="s">
        <v>69</v>
      </c>
      <c r="D74" s="169"/>
      <c r="E74" s="156">
        <v>2</v>
      </c>
      <c r="F74" s="114"/>
      <c r="G74" s="157"/>
      <c r="H74" s="169"/>
      <c r="I74" s="156"/>
      <c r="J74" s="43">
        <f t="shared" si="11"/>
        <v>0</v>
      </c>
      <c r="K74" s="43">
        <f t="shared" si="11"/>
        <v>2</v>
      </c>
      <c r="L74" s="6"/>
      <c r="M74" s="158">
        <v>17</v>
      </c>
      <c r="N74" s="159" t="s">
        <v>70</v>
      </c>
      <c r="O74" s="105">
        <v>0</v>
      </c>
      <c r="P74" s="106">
        <v>0</v>
      </c>
      <c r="Q74" s="160">
        <f t="shared" si="12"/>
        <v>0</v>
      </c>
      <c r="R74" s="106">
        <f t="shared" si="12"/>
        <v>2</v>
      </c>
      <c r="S74" s="89"/>
      <c r="T74" s="49">
        <v>17</v>
      </c>
      <c r="U74" s="161" t="s">
        <v>70</v>
      </c>
      <c r="V74" s="114">
        <v>0</v>
      </c>
      <c r="W74" s="114">
        <v>0</v>
      </c>
      <c r="X74" s="115">
        <f t="shared" si="13"/>
        <v>0</v>
      </c>
      <c r="Y74" s="107">
        <f>Q74+'1 квартал'!Q71</f>
        <v>0</v>
      </c>
      <c r="Z74" s="38">
        <f>R74+'1 квартал'!R71</f>
        <v>2</v>
      </c>
      <c r="AA74" s="51">
        <f t="shared" si="14"/>
        <v>2</v>
      </c>
      <c r="AB74" s="52" t="e">
        <f>AA74/X74</f>
        <v>#DIV/0!</v>
      </c>
    </row>
    <row r="75" spans="2:28" ht="16.5" thickBot="1">
      <c r="B75" s="49">
        <v>18</v>
      </c>
      <c r="C75" s="166" t="s">
        <v>106</v>
      </c>
      <c r="D75" s="114"/>
      <c r="E75" s="156"/>
      <c r="F75" s="114"/>
      <c r="G75" s="157"/>
      <c r="H75" s="114"/>
      <c r="I75" s="156"/>
      <c r="J75" s="43">
        <f t="shared" si="11"/>
        <v>0</v>
      </c>
      <c r="K75" s="43">
        <f t="shared" si="11"/>
        <v>0</v>
      </c>
      <c r="L75" s="6"/>
      <c r="M75" s="158">
        <v>18</v>
      </c>
      <c r="N75" s="167" t="s">
        <v>106</v>
      </c>
      <c r="O75" s="105">
        <v>0</v>
      </c>
      <c r="P75" s="106">
        <v>0</v>
      </c>
      <c r="Q75" s="160">
        <f t="shared" si="12"/>
        <v>0</v>
      </c>
      <c r="R75" s="106">
        <f t="shared" si="12"/>
        <v>0</v>
      </c>
      <c r="S75" s="89"/>
      <c r="T75" s="49">
        <v>18</v>
      </c>
      <c r="U75" s="168" t="s">
        <v>106</v>
      </c>
      <c r="V75" s="114">
        <v>0</v>
      </c>
      <c r="W75" s="114">
        <v>0</v>
      </c>
      <c r="X75" s="115">
        <f t="shared" si="13"/>
        <v>0</v>
      </c>
      <c r="Y75" s="107">
        <f>Q75+'1 квартал'!Q72</f>
        <v>0</v>
      </c>
      <c r="Z75" s="38">
        <f>R75+'1 квартал'!R72</f>
        <v>0</v>
      </c>
      <c r="AA75" s="51">
        <f t="shared" si="14"/>
        <v>0</v>
      </c>
      <c r="AB75" s="52" t="e">
        <f aca="true" t="shared" si="16" ref="AB75:AB89">AA75/X75</f>
        <v>#DIV/0!</v>
      </c>
    </row>
    <row r="76" spans="2:28" ht="16.5" thickBot="1">
      <c r="B76" s="49">
        <v>19</v>
      </c>
      <c r="C76" s="155" t="s">
        <v>71</v>
      </c>
      <c r="D76" s="114"/>
      <c r="E76" s="156"/>
      <c r="F76" s="114">
        <v>1</v>
      </c>
      <c r="G76" s="157"/>
      <c r="H76" s="114"/>
      <c r="I76" s="156"/>
      <c r="J76" s="43">
        <f t="shared" si="11"/>
        <v>1</v>
      </c>
      <c r="K76" s="43">
        <f t="shared" si="11"/>
        <v>0</v>
      </c>
      <c r="L76" s="6"/>
      <c r="M76" s="158">
        <v>19</v>
      </c>
      <c r="N76" s="159" t="s">
        <v>71</v>
      </c>
      <c r="O76" s="105">
        <v>0</v>
      </c>
      <c r="P76" s="106">
        <v>0</v>
      </c>
      <c r="Q76" s="160">
        <f t="shared" si="12"/>
        <v>1</v>
      </c>
      <c r="R76" s="106">
        <f t="shared" si="12"/>
        <v>0</v>
      </c>
      <c r="S76" s="89"/>
      <c r="T76" s="49">
        <v>19</v>
      </c>
      <c r="U76" s="161" t="s">
        <v>71</v>
      </c>
      <c r="V76" s="114">
        <v>0</v>
      </c>
      <c r="W76" s="114">
        <v>0</v>
      </c>
      <c r="X76" s="115">
        <f t="shared" si="13"/>
        <v>0</v>
      </c>
      <c r="Y76" s="107">
        <f>Q76+'1 квартал'!Q73</f>
        <v>1</v>
      </c>
      <c r="Z76" s="38">
        <f>R76+'1 квартал'!R73</f>
        <v>0</v>
      </c>
      <c r="AA76" s="51">
        <f t="shared" si="14"/>
        <v>1</v>
      </c>
      <c r="AB76" s="52" t="e">
        <f t="shared" si="16"/>
        <v>#DIV/0!</v>
      </c>
    </row>
    <row r="77" spans="2:28" ht="16.5" thickBot="1">
      <c r="B77" s="49">
        <v>20</v>
      </c>
      <c r="C77" s="155" t="s">
        <v>72</v>
      </c>
      <c r="D77" s="114"/>
      <c r="E77" s="156"/>
      <c r="F77" s="114"/>
      <c r="G77" s="157"/>
      <c r="H77" s="114"/>
      <c r="I77" s="156"/>
      <c r="J77" s="43">
        <f t="shared" si="11"/>
        <v>0</v>
      </c>
      <c r="K77" s="43">
        <f t="shared" si="11"/>
        <v>0</v>
      </c>
      <c r="L77" s="6"/>
      <c r="M77" s="158">
        <v>20</v>
      </c>
      <c r="N77" s="159" t="s">
        <v>72</v>
      </c>
      <c r="O77" s="105">
        <v>0</v>
      </c>
      <c r="P77" s="106">
        <v>0</v>
      </c>
      <c r="Q77" s="160">
        <f t="shared" si="12"/>
        <v>0</v>
      </c>
      <c r="R77" s="106">
        <f t="shared" si="12"/>
        <v>0</v>
      </c>
      <c r="S77" s="89"/>
      <c r="T77" s="49">
        <v>20</v>
      </c>
      <c r="U77" s="161" t="s">
        <v>72</v>
      </c>
      <c r="V77" s="114">
        <v>0</v>
      </c>
      <c r="W77" s="114">
        <v>0</v>
      </c>
      <c r="X77" s="115">
        <f t="shared" si="13"/>
        <v>0</v>
      </c>
      <c r="Y77" s="107">
        <f>Q77+'1 квартал'!Q74</f>
        <v>0</v>
      </c>
      <c r="Z77" s="38">
        <f>R77+'1 квартал'!R74</f>
        <v>0</v>
      </c>
      <c r="AA77" s="51">
        <f t="shared" si="14"/>
        <v>0</v>
      </c>
      <c r="AB77" s="52" t="e">
        <f t="shared" si="16"/>
        <v>#DIV/0!</v>
      </c>
    </row>
    <row r="78" spans="2:28" ht="16.5" thickBot="1">
      <c r="B78" s="49">
        <v>21</v>
      </c>
      <c r="C78" s="155" t="s">
        <v>73</v>
      </c>
      <c r="D78" s="114"/>
      <c r="E78" s="156">
        <v>1</v>
      </c>
      <c r="F78" s="114"/>
      <c r="G78" s="157"/>
      <c r="H78" s="114"/>
      <c r="I78" s="156"/>
      <c r="J78" s="43">
        <f t="shared" si="11"/>
        <v>0</v>
      </c>
      <c r="K78" s="43">
        <f t="shared" si="11"/>
        <v>1</v>
      </c>
      <c r="L78" s="6"/>
      <c r="M78" s="158">
        <v>21</v>
      </c>
      <c r="N78" s="159" t="s">
        <v>73</v>
      </c>
      <c r="O78" s="105">
        <v>0</v>
      </c>
      <c r="P78" s="106">
        <v>0</v>
      </c>
      <c r="Q78" s="160">
        <f t="shared" si="12"/>
        <v>0</v>
      </c>
      <c r="R78" s="106">
        <f t="shared" si="12"/>
        <v>1</v>
      </c>
      <c r="S78" s="89"/>
      <c r="T78" s="49">
        <v>21</v>
      </c>
      <c r="U78" s="161" t="s">
        <v>73</v>
      </c>
      <c r="V78" s="114">
        <v>0</v>
      </c>
      <c r="W78" s="114">
        <v>0</v>
      </c>
      <c r="X78" s="115">
        <f t="shared" si="13"/>
        <v>0</v>
      </c>
      <c r="Y78" s="107">
        <f>Q78+'1 квартал'!Q75</f>
        <v>0</v>
      </c>
      <c r="Z78" s="38">
        <f>R78+'1 квартал'!R75</f>
        <v>1</v>
      </c>
      <c r="AA78" s="51">
        <f t="shared" si="14"/>
        <v>1</v>
      </c>
      <c r="AB78" s="52" t="e">
        <f t="shared" si="16"/>
        <v>#DIV/0!</v>
      </c>
    </row>
    <row r="79" spans="2:28" ht="16.5" thickBot="1">
      <c r="B79" s="49">
        <v>22</v>
      </c>
      <c r="C79" s="155" t="s">
        <v>74</v>
      </c>
      <c r="D79" s="114"/>
      <c r="E79" s="156"/>
      <c r="F79" s="114"/>
      <c r="G79" s="157"/>
      <c r="H79" s="114"/>
      <c r="I79" s="156"/>
      <c r="J79" s="43">
        <f>D79+F79+H79</f>
        <v>0</v>
      </c>
      <c r="K79" s="43">
        <f t="shared" si="11"/>
        <v>0</v>
      </c>
      <c r="L79" s="6"/>
      <c r="M79" s="158">
        <v>22</v>
      </c>
      <c r="N79" s="159" t="s">
        <v>74</v>
      </c>
      <c r="O79" s="105">
        <v>0</v>
      </c>
      <c r="P79" s="106">
        <v>0</v>
      </c>
      <c r="Q79" s="160">
        <f t="shared" si="12"/>
        <v>0</v>
      </c>
      <c r="R79" s="106">
        <f t="shared" si="12"/>
        <v>0</v>
      </c>
      <c r="S79" s="89"/>
      <c r="T79" s="49">
        <v>22</v>
      </c>
      <c r="U79" s="161" t="s">
        <v>74</v>
      </c>
      <c r="V79" s="114">
        <v>0</v>
      </c>
      <c r="W79" s="114">
        <v>0</v>
      </c>
      <c r="X79" s="115">
        <f t="shared" si="13"/>
        <v>0</v>
      </c>
      <c r="Y79" s="107">
        <f>Q79+'1 квартал'!Q76</f>
        <v>0</v>
      </c>
      <c r="Z79" s="38">
        <f>R79+'1 квартал'!R76</f>
        <v>0</v>
      </c>
      <c r="AA79" s="51">
        <f t="shared" si="14"/>
        <v>0</v>
      </c>
      <c r="AB79" s="52" t="e">
        <f t="shared" si="16"/>
        <v>#DIV/0!</v>
      </c>
    </row>
    <row r="80" spans="2:28" ht="16.5" thickBot="1">
      <c r="B80" s="49">
        <v>23</v>
      </c>
      <c r="C80" s="155" t="s">
        <v>75</v>
      </c>
      <c r="D80" s="114"/>
      <c r="E80" s="156"/>
      <c r="F80" s="114"/>
      <c r="G80" s="157"/>
      <c r="H80" s="114"/>
      <c r="I80" s="156"/>
      <c r="J80" s="43">
        <f t="shared" si="11"/>
        <v>0</v>
      </c>
      <c r="K80" s="43">
        <f t="shared" si="11"/>
        <v>0</v>
      </c>
      <c r="L80" s="6"/>
      <c r="M80" s="158">
        <v>23</v>
      </c>
      <c r="N80" s="159" t="s">
        <v>75</v>
      </c>
      <c r="O80" s="105">
        <v>0</v>
      </c>
      <c r="P80" s="106">
        <v>0</v>
      </c>
      <c r="Q80" s="160">
        <f t="shared" si="12"/>
        <v>0</v>
      </c>
      <c r="R80" s="106">
        <f t="shared" si="12"/>
        <v>0</v>
      </c>
      <c r="S80" s="89"/>
      <c r="T80" s="49">
        <v>23</v>
      </c>
      <c r="U80" s="161" t="s">
        <v>75</v>
      </c>
      <c r="V80" s="114">
        <v>0</v>
      </c>
      <c r="W80" s="114">
        <v>0</v>
      </c>
      <c r="X80" s="115">
        <f t="shared" si="13"/>
        <v>0</v>
      </c>
      <c r="Y80" s="107">
        <f>Q80+'1 квартал'!Q77</f>
        <v>0</v>
      </c>
      <c r="Z80" s="38">
        <f>R80+'1 квартал'!R77</f>
        <v>0</v>
      </c>
      <c r="AA80" s="51">
        <f t="shared" si="14"/>
        <v>0</v>
      </c>
      <c r="AB80" s="52" t="e">
        <f t="shared" si="16"/>
        <v>#DIV/0!</v>
      </c>
    </row>
    <row r="81" spans="2:28" ht="16.5" thickBot="1">
      <c r="B81" s="49">
        <v>24</v>
      </c>
      <c r="C81" s="155" t="s">
        <v>76</v>
      </c>
      <c r="D81" s="114"/>
      <c r="E81" s="156"/>
      <c r="F81" s="114"/>
      <c r="G81" s="157"/>
      <c r="H81" s="114"/>
      <c r="I81" s="156"/>
      <c r="J81" s="43">
        <f t="shared" si="11"/>
        <v>0</v>
      </c>
      <c r="K81" s="43">
        <f t="shared" si="11"/>
        <v>0</v>
      </c>
      <c r="L81" s="6"/>
      <c r="M81" s="158">
        <v>24</v>
      </c>
      <c r="N81" s="159" t="s">
        <v>76</v>
      </c>
      <c r="O81" s="105">
        <v>0</v>
      </c>
      <c r="P81" s="106">
        <v>0</v>
      </c>
      <c r="Q81" s="160">
        <f t="shared" si="12"/>
        <v>0</v>
      </c>
      <c r="R81" s="106">
        <f t="shared" si="12"/>
        <v>0</v>
      </c>
      <c r="S81" s="89"/>
      <c r="T81" s="49">
        <v>24</v>
      </c>
      <c r="U81" s="161" t="s">
        <v>76</v>
      </c>
      <c r="V81" s="114">
        <v>0</v>
      </c>
      <c r="W81" s="114">
        <v>1</v>
      </c>
      <c r="X81" s="115">
        <f t="shared" si="13"/>
        <v>1</v>
      </c>
      <c r="Y81" s="107">
        <f>Q81+'1 квартал'!Q78</f>
        <v>0</v>
      </c>
      <c r="Z81" s="38">
        <f>R81+'1 квартал'!R78</f>
        <v>0</v>
      </c>
      <c r="AA81" s="51">
        <f t="shared" si="14"/>
        <v>0</v>
      </c>
      <c r="AB81" s="52">
        <f t="shared" si="16"/>
        <v>0</v>
      </c>
    </row>
    <row r="82" spans="2:28" ht="16.5" thickBot="1">
      <c r="B82" s="49">
        <v>25</v>
      </c>
      <c r="C82" s="155" t="s">
        <v>77</v>
      </c>
      <c r="D82" s="114"/>
      <c r="E82" s="156"/>
      <c r="F82" s="114"/>
      <c r="G82" s="157"/>
      <c r="H82" s="114"/>
      <c r="I82" s="156"/>
      <c r="J82" s="43">
        <f t="shared" si="11"/>
        <v>0</v>
      </c>
      <c r="K82" s="43">
        <f t="shared" si="11"/>
        <v>0</v>
      </c>
      <c r="L82" s="6"/>
      <c r="M82" s="158">
        <v>25</v>
      </c>
      <c r="N82" s="159" t="s">
        <v>77</v>
      </c>
      <c r="O82" s="105">
        <v>0</v>
      </c>
      <c r="P82" s="106">
        <v>0</v>
      </c>
      <c r="Q82" s="160">
        <f t="shared" si="12"/>
        <v>0</v>
      </c>
      <c r="R82" s="106">
        <f t="shared" si="12"/>
        <v>0</v>
      </c>
      <c r="S82" s="89"/>
      <c r="T82" s="49">
        <v>25</v>
      </c>
      <c r="U82" s="161" t="s">
        <v>77</v>
      </c>
      <c r="V82" s="114">
        <v>0</v>
      </c>
      <c r="W82" s="114">
        <v>0</v>
      </c>
      <c r="X82" s="115">
        <f t="shared" si="13"/>
        <v>0</v>
      </c>
      <c r="Y82" s="107">
        <f>Q82+'1 квартал'!Q79</f>
        <v>0</v>
      </c>
      <c r="Z82" s="38">
        <f>R82+'1 квартал'!R79</f>
        <v>0</v>
      </c>
      <c r="AA82" s="51">
        <f t="shared" si="14"/>
        <v>0</v>
      </c>
      <c r="AB82" s="52" t="e">
        <f t="shared" si="16"/>
        <v>#DIV/0!</v>
      </c>
    </row>
    <row r="83" spans="2:28" ht="16.5" thickBot="1">
      <c r="B83" s="49">
        <v>26</v>
      </c>
      <c r="C83" s="155" t="s">
        <v>78</v>
      </c>
      <c r="D83" s="114"/>
      <c r="E83" s="156"/>
      <c r="F83" s="114"/>
      <c r="G83" s="157"/>
      <c r="H83" s="114"/>
      <c r="I83" s="156"/>
      <c r="J83" s="43">
        <f t="shared" si="11"/>
        <v>0</v>
      </c>
      <c r="K83" s="43">
        <f t="shared" si="11"/>
        <v>0</v>
      </c>
      <c r="L83" s="6"/>
      <c r="M83" s="158">
        <v>26</v>
      </c>
      <c r="N83" s="155" t="s">
        <v>78</v>
      </c>
      <c r="O83" s="105">
        <v>0</v>
      </c>
      <c r="P83" s="106">
        <v>0</v>
      </c>
      <c r="Q83" s="160">
        <f t="shared" si="12"/>
        <v>0</v>
      </c>
      <c r="R83" s="106">
        <f t="shared" si="12"/>
        <v>0</v>
      </c>
      <c r="S83" s="89"/>
      <c r="T83" s="49">
        <v>26</v>
      </c>
      <c r="U83" s="161" t="s">
        <v>78</v>
      </c>
      <c r="V83" s="114">
        <v>0</v>
      </c>
      <c r="W83" s="114">
        <v>0</v>
      </c>
      <c r="X83" s="115">
        <f t="shared" si="13"/>
        <v>0</v>
      </c>
      <c r="Y83" s="107">
        <f>Q83+'1 квартал'!Q80</f>
        <v>0</v>
      </c>
      <c r="Z83" s="38">
        <f>R83+'1 квартал'!R80</f>
        <v>0</v>
      </c>
      <c r="AA83" s="51">
        <f t="shared" si="14"/>
        <v>0</v>
      </c>
      <c r="AB83" s="52" t="e">
        <f t="shared" si="16"/>
        <v>#DIV/0!</v>
      </c>
    </row>
    <row r="84" spans="2:28" ht="16.5" thickBot="1">
      <c r="B84" s="49">
        <v>27</v>
      </c>
      <c r="C84" s="155" t="s">
        <v>79</v>
      </c>
      <c r="D84" s="114"/>
      <c r="E84" s="156"/>
      <c r="F84" s="114"/>
      <c r="G84" s="157"/>
      <c r="H84" s="114"/>
      <c r="I84" s="156"/>
      <c r="J84" s="43">
        <f t="shared" si="11"/>
        <v>0</v>
      </c>
      <c r="K84" s="43">
        <f t="shared" si="11"/>
        <v>0</v>
      </c>
      <c r="L84" s="6"/>
      <c r="M84" s="158">
        <v>27</v>
      </c>
      <c r="N84" s="155" t="s">
        <v>79</v>
      </c>
      <c r="O84" s="105">
        <v>0</v>
      </c>
      <c r="P84" s="106">
        <v>0</v>
      </c>
      <c r="Q84" s="160">
        <f t="shared" si="12"/>
        <v>0</v>
      </c>
      <c r="R84" s="106">
        <f t="shared" si="12"/>
        <v>0</v>
      </c>
      <c r="S84" s="89"/>
      <c r="T84" s="49">
        <v>27</v>
      </c>
      <c r="U84" s="161" t="s">
        <v>79</v>
      </c>
      <c r="V84" s="114">
        <v>0</v>
      </c>
      <c r="W84" s="114">
        <v>0</v>
      </c>
      <c r="X84" s="115">
        <f t="shared" si="13"/>
        <v>0</v>
      </c>
      <c r="Y84" s="107">
        <f>Q84+'1 квартал'!Q81</f>
        <v>0</v>
      </c>
      <c r="Z84" s="38">
        <f>R84+'1 квартал'!R81</f>
        <v>0</v>
      </c>
      <c r="AA84" s="51">
        <f t="shared" si="14"/>
        <v>0</v>
      </c>
      <c r="AB84" s="52" t="e">
        <f t="shared" si="16"/>
        <v>#DIV/0!</v>
      </c>
    </row>
    <row r="85" spans="2:28" ht="16.5" thickBot="1">
      <c r="B85" s="49">
        <v>28</v>
      </c>
      <c r="C85" s="155" t="s">
        <v>80</v>
      </c>
      <c r="D85" s="114"/>
      <c r="E85" s="156"/>
      <c r="F85" s="114"/>
      <c r="G85" s="157"/>
      <c r="H85" s="170"/>
      <c r="I85" s="156"/>
      <c r="J85" s="43">
        <f>SUM(D85+F85+H86)</f>
        <v>0</v>
      </c>
      <c r="K85" s="43">
        <f t="shared" si="11"/>
        <v>0</v>
      </c>
      <c r="L85" s="6"/>
      <c r="M85" s="158">
        <v>28</v>
      </c>
      <c r="N85" s="155" t="s">
        <v>80</v>
      </c>
      <c r="O85" s="105">
        <v>0</v>
      </c>
      <c r="P85" s="106">
        <v>0</v>
      </c>
      <c r="Q85" s="160">
        <f t="shared" si="12"/>
        <v>0</v>
      </c>
      <c r="R85" s="106">
        <f t="shared" si="12"/>
        <v>0</v>
      </c>
      <c r="S85" s="89"/>
      <c r="T85" s="49">
        <v>28</v>
      </c>
      <c r="U85" s="161" t="s">
        <v>80</v>
      </c>
      <c r="V85" s="114">
        <v>0</v>
      </c>
      <c r="W85" s="114">
        <v>0</v>
      </c>
      <c r="X85" s="115">
        <f t="shared" si="13"/>
        <v>0</v>
      </c>
      <c r="Y85" s="107">
        <f>Q85+'1 квартал'!Q82</f>
        <v>0</v>
      </c>
      <c r="Z85" s="38">
        <f>R85+'1 квартал'!R82</f>
        <v>0</v>
      </c>
      <c r="AA85" s="51">
        <f t="shared" si="14"/>
        <v>0</v>
      </c>
      <c r="AB85" s="52" t="e">
        <f t="shared" si="16"/>
        <v>#DIV/0!</v>
      </c>
    </row>
    <row r="86" spans="2:28" ht="16.5" thickBot="1">
      <c r="B86" s="49">
        <v>29</v>
      </c>
      <c r="C86" s="155" t="s">
        <v>81</v>
      </c>
      <c r="D86" s="114"/>
      <c r="E86" s="156"/>
      <c r="F86" s="114"/>
      <c r="G86" s="157"/>
      <c r="H86" s="114"/>
      <c r="I86" s="156"/>
      <c r="J86" s="43">
        <f>SUM(D86+F86+H87)</f>
        <v>0</v>
      </c>
      <c r="K86" s="43">
        <f t="shared" si="11"/>
        <v>0</v>
      </c>
      <c r="L86" s="6"/>
      <c r="M86" s="158">
        <v>29</v>
      </c>
      <c r="N86" s="155" t="s">
        <v>81</v>
      </c>
      <c r="O86" s="105">
        <v>0</v>
      </c>
      <c r="P86" s="106">
        <v>0</v>
      </c>
      <c r="Q86" s="160">
        <f t="shared" si="12"/>
        <v>0</v>
      </c>
      <c r="R86" s="106">
        <f t="shared" si="12"/>
        <v>0</v>
      </c>
      <c r="S86" s="89"/>
      <c r="T86" s="49">
        <v>29</v>
      </c>
      <c r="U86" s="161" t="s">
        <v>81</v>
      </c>
      <c r="V86" s="114">
        <v>0</v>
      </c>
      <c r="W86" s="114">
        <v>0</v>
      </c>
      <c r="X86" s="115">
        <f t="shared" si="13"/>
        <v>0</v>
      </c>
      <c r="Y86" s="107">
        <f>Q86+'1 квартал'!Q83</f>
        <v>0</v>
      </c>
      <c r="Z86" s="38">
        <f>R86+'1 квартал'!R83</f>
        <v>0</v>
      </c>
      <c r="AA86" s="51">
        <f t="shared" si="14"/>
        <v>0</v>
      </c>
      <c r="AB86" s="52" t="e">
        <f t="shared" si="16"/>
        <v>#DIV/0!</v>
      </c>
    </row>
    <row r="87" spans="2:28" ht="16.5" thickBot="1">
      <c r="B87" s="49">
        <v>30</v>
      </c>
      <c r="C87" s="155" t="s">
        <v>82</v>
      </c>
      <c r="D87" s="114"/>
      <c r="E87" s="156"/>
      <c r="F87" s="114"/>
      <c r="G87" s="157"/>
      <c r="H87" s="114"/>
      <c r="I87" s="156"/>
      <c r="J87" s="43">
        <f t="shared" si="11"/>
        <v>0</v>
      </c>
      <c r="K87" s="43">
        <f t="shared" si="11"/>
        <v>0</v>
      </c>
      <c r="L87" s="6"/>
      <c r="M87" s="158">
        <v>30</v>
      </c>
      <c r="N87" s="155" t="s">
        <v>82</v>
      </c>
      <c r="O87" s="105">
        <v>0</v>
      </c>
      <c r="P87" s="106">
        <v>0</v>
      </c>
      <c r="Q87" s="160">
        <f t="shared" si="12"/>
        <v>0</v>
      </c>
      <c r="R87" s="106">
        <f t="shared" si="12"/>
        <v>0</v>
      </c>
      <c r="S87" s="89"/>
      <c r="T87" s="49">
        <v>30</v>
      </c>
      <c r="U87" s="161" t="s">
        <v>82</v>
      </c>
      <c r="V87" s="114">
        <v>0</v>
      </c>
      <c r="W87" s="114">
        <v>0</v>
      </c>
      <c r="X87" s="115">
        <f t="shared" si="13"/>
        <v>0</v>
      </c>
      <c r="Y87" s="107">
        <f>Q87+'1 квартал'!Q84</f>
        <v>0</v>
      </c>
      <c r="Z87" s="38">
        <f>R87+'1 квартал'!R84</f>
        <v>0</v>
      </c>
      <c r="AA87" s="51">
        <f t="shared" si="14"/>
        <v>0</v>
      </c>
      <c r="AB87" s="52" t="e">
        <f t="shared" si="16"/>
        <v>#DIV/0!</v>
      </c>
    </row>
    <row r="88" spans="2:28" ht="16.5" thickBot="1">
      <c r="B88" s="49">
        <v>31</v>
      </c>
      <c r="C88" s="166" t="s">
        <v>105</v>
      </c>
      <c r="D88" s="169"/>
      <c r="E88" s="164"/>
      <c r="F88" s="163"/>
      <c r="G88" s="165"/>
      <c r="H88" s="169"/>
      <c r="I88" s="164"/>
      <c r="J88" s="43">
        <f t="shared" si="11"/>
        <v>0</v>
      </c>
      <c r="K88" s="43">
        <f t="shared" si="11"/>
        <v>0</v>
      </c>
      <c r="L88" s="6"/>
      <c r="M88" s="158">
        <v>31</v>
      </c>
      <c r="N88" s="167" t="s">
        <v>105</v>
      </c>
      <c r="O88" s="105">
        <v>0</v>
      </c>
      <c r="P88" s="106">
        <v>0</v>
      </c>
      <c r="Q88" s="160">
        <f t="shared" si="12"/>
        <v>0</v>
      </c>
      <c r="R88" s="106">
        <f t="shared" si="12"/>
        <v>0</v>
      </c>
      <c r="S88" s="89"/>
      <c r="T88" s="49">
        <v>31</v>
      </c>
      <c r="U88" s="168" t="s">
        <v>105</v>
      </c>
      <c r="V88" s="114">
        <v>0</v>
      </c>
      <c r="W88" s="114">
        <v>0</v>
      </c>
      <c r="X88" s="115">
        <f t="shared" si="13"/>
        <v>0</v>
      </c>
      <c r="Y88" s="107">
        <f>Q88+'1 квартал'!Q85</f>
        <v>0</v>
      </c>
      <c r="Z88" s="38">
        <f>R88+'1 квартал'!R85</f>
        <v>0</v>
      </c>
      <c r="AA88" s="51">
        <f t="shared" si="14"/>
        <v>0</v>
      </c>
      <c r="AB88" s="52" t="e">
        <f t="shared" si="16"/>
        <v>#DIV/0!</v>
      </c>
    </row>
    <row r="89" spans="2:28" ht="16.5" thickBot="1">
      <c r="B89" s="49">
        <v>32</v>
      </c>
      <c r="C89" s="171" t="s">
        <v>83</v>
      </c>
      <c r="D89" s="172"/>
      <c r="E89" s="173"/>
      <c r="F89" s="172"/>
      <c r="G89" s="174"/>
      <c r="H89" s="172"/>
      <c r="I89" s="173"/>
      <c r="J89" s="68">
        <f t="shared" si="11"/>
        <v>0</v>
      </c>
      <c r="K89" s="68">
        <f t="shared" si="11"/>
        <v>0</v>
      </c>
      <c r="L89" s="6"/>
      <c r="M89" s="175">
        <v>32</v>
      </c>
      <c r="N89" s="176" t="s">
        <v>83</v>
      </c>
      <c r="O89" s="136">
        <v>0</v>
      </c>
      <c r="P89" s="137">
        <v>0</v>
      </c>
      <c r="Q89" s="177">
        <f t="shared" si="12"/>
        <v>0</v>
      </c>
      <c r="R89" s="137">
        <f t="shared" si="12"/>
        <v>0</v>
      </c>
      <c r="S89" s="89"/>
      <c r="T89" s="77">
        <v>32</v>
      </c>
      <c r="U89" s="178" t="s">
        <v>83</v>
      </c>
      <c r="V89" s="138">
        <v>0</v>
      </c>
      <c r="W89" s="138">
        <v>0</v>
      </c>
      <c r="X89" s="139">
        <f t="shared" si="13"/>
        <v>0</v>
      </c>
      <c r="Y89" s="107">
        <f>Q89+'[1]1 квартал'!Q89</f>
        <v>0</v>
      </c>
      <c r="Z89" s="138"/>
      <c r="AA89" s="79">
        <f t="shared" si="14"/>
        <v>0</v>
      </c>
      <c r="AB89" s="52" t="e">
        <f t="shared" si="16"/>
        <v>#DIV/0!</v>
      </c>
    </row>
    <row r="90" spans="2:28" ht="15.75">
      <c r="B90" s="85"/>
      <c r="C90" s="86"/>
      <c r="D90" s="179">
        <f aca="true" t="shared" si="17" ref="D90:I90">SUM(D58:D89)</f>
        <v>54</v>
      </c>
      <c r="E90" s="179">
        <f t="shared" si="17"/>
        <v>17</v>
      </c>
      <c r="F90" s="179">
        <f t="shared" si="17"/>
        <v>48</v>
      </c>
      <c r="G90" s="179">
        <f t="shared" si="17"/>
        <v>4</v>
      </c>
      <c r="H90" s="179">
        <f t="shared" si="17"/>
        <v>45</v>
      </c>
      <c r="I90" s="179">
        <f t="shared" si="17"/>
        <v>8</v>
      </c>
      <c r="J90" s="179">
        <f>SUM(J58:J89)</f>
        <v>147</v>
      </c>
      <c r="K90" s="179">
        <f>SUM(K58:K89)</f>
        <v>29</v>
      </c>
      <c r="L90" s="6"/>
      <c r="M90" s="85"/>
      <c r="N90" s="86"/>
      <c r="O90" s="180">
        <f>SUM(O58:O89)</f>
        <v>109</v>
      </c>
      <c r="P90" s="180">
        <f>SUM(P58:P89)</f>
        <v>23</v>
      </c>
      <c r="Q90" s="180">
        <f>SUM(Q58:Q89)</f>
        <v>147</v>
      </c>
      <c r="R90" s="180">
        <f>SUM(R58:R89)</f>
        <v>29</v>
      </c>
      <c r="S90" s="180"/>
      <c r="T90" s="85"/>
      <c r="U90" s="86"/>
      <c r="V90" s="141">
        <f>SUM(V58:V89)</f>
        <v>218</v>
      </c>
      <c r="W90" s="141">
        <f>SUM(W58:W89)</f>
        <v>50</v>
      </c>
      <c r="X90" s="141"/>
      <c r="Y90" s="141">
        <f>SUM(Y58:Y89)</f>
        <v>260</v>
      </c>
      <c r="Z90" s="141">
        <f>SUM(Z58:Z89)</f>
        <v>51</v>
      </c>
      <c r="AA90" s="141"/>
      <c r="AB90" s="141"/>
    </row>
  </sheetData>
  <sheetProtection selectLockedCells="1" selectUnlockedCells="1"/>
  <mergeCells count="58">
    <mergeCell ref="N55:N56"/>
    <mergeCell ref="O55:P55"/>
    <mergeCell ref="Q55:R55"/>
    <mergeCell ref="T55:T56"/>
    <mergeCell ref="U55:U56"/>
    <mergeCell ref="V55:X55"/>
    <mergeCell ref="Y55:AA55"/>
    <mergeCell ref="AB55:AB56"/>
    <mergeCell ref="B54:K54"/>
    <mergeCell ref="M54:R54"/>
    <mergeCell ref="T54:AB54"/>
    <mergeCell ref="B55:B56"/>
    <mergeCell ref="C55:C56"/>
    <mergeCell ref="D55:E55"/>
    <mergeCell ref="F55:G55"/>
    <mergeCell ref="H55:I55"/>
    <mergeCell ref="J55:K55"/>
    <mergeCell ref="M55:M56"/>
    <mergeCell ref="N35:N37"/>
    <mergeCell ref="O35:P36"/>
    <mergeCell ref="Q35:R36"/>
    <mergeCell ref="T35:T37"/>
    <mergeCell ref="U35:U37"/>
    <mergeCell ref="V35:X36"/>
    <mergeCell ref="Y35:AA36"/>
    <mergeCell ref="AB35:AB37"/>
    <mergeCell ref="C33:J33"/>
    <mergeCell ref="N34:Q34"/>
    <mergeCell ref="T34:AB34"/>
    <mergeCell ref="B35:B37"/>
    <mergeCell ref="C35:C37"/>
    <mergeCell ref="D35:E36"/>
    <mergeCell ref="F35:G36"/>
    <mergeCell ref="H35:I36"/>
    <mergeCell ref="J35:K36"/>
    <mergeCell ref="M35:M37"/>
    <mergeCell ref="N3:N5"/>
    <mergeCell ref="O3:P4"/>
    <mergeCell ref="Q3:R4"/>
    <mergeCell ref="T3:T5"/>
    <mergeCell ref="U3:U5"/>
    <mergeCell ref="V3:X4"/>
    <mergeCell ref="Y3:AA4"/>
    <mergeCell ref="AB3:AB5"/>
    <mergeCell ref="B3:B5"/>
    <mergeCell ref="C3:C5"/>
    <mergeCell ref="D3:K3"/>
    <mergeCell ref="M3:M5"/>
    <mergeCell ref="D4:E4"/>
    <mergeCell ref="F4:G4"/>
    <mergeCell ref="H4:I4"/>
    <mergeCell ref="J4:K4"/>
    <mergeCell ref="C1:J1"/>
    <mergeCell ref="N1:Q1"/>
    <mergeCell ref="T1:AB1"/>
    <mergeCell ref="B2:K2"/>
    <mergeCell ref="M2:R2"/>
    <mergeCell ref="T2:AB2"/>
  </mergeCells>
  <printOptions/>
  <pageMargins left="0.3902777777777778" right="0.19027777777777777" top="0.9840277777777777" bottom="0.9840277777777777" header="0.5118055555555555" footer="0.5118055555555555"/>
  <pageSetup horizontalDpi="600" verticalDpi="600" orientation="portrait" paperSize="9" scale="75" r:id="rId1"/>
  <rowBreaks count="1" manualBreakCount="1">
    <brk id="53" max="255" man="1"/>
  </rowBreaks>
  <colBreaks count="2" manualBreakCount="2">
    <brk id="11" max="65535" man="1"/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D87"/>
  <sheetViews>
    <sheetView zoomScalePageLayoutView="0" workbookViewId="0" topLeftCell="C1">
      <selection activeCell="H11" sqref="H11"/>
    </sheetView>
  </sheetViews>
  <sheetFormatPr defaultColWidth="9.00390625" defaultRowHeight="12.75"/>
  <cols>
    <col min="1" max="1" width="6.125" style="0" customWidth="1"/>
    <col min="3" max="3" width="41.25390625" style="0" customWidth="1"/>
    <col min="4" max="4" width="9.625" style="0" customWidth="1"/>
    <col min="5" max="5" width="9.75390625" style="0" customWidth="1"/>
    <col min="6" max="6" width="9.875" style="0" customWidth="1"/>
    <col min="12" max="12" width="3.125" style="0" customWidth="1"/>
    <col min="13" max="13" width="14.875" style="0" customWidth="1"/>
    <col min="14" max="14" width="50.00390625" style="0" customWidth="1"/>
    <col min="15" max="15" width="15.00390625" style="0" customWidth="1"/>
    <col min="16" max="16" width="14.125" style="0" customWidth="1"/>
    <col min="17" max="18" width="13.25390625" style="0" customWidth="1"/>
    <col min="19" max="19" width="2.875" style="0" customWidth="1"/>
    <col min="20" max="20" width="14.875" style="0" customWidth="1"/>
    <col min="21" max="21" width="42.875" style="0" customWidth="1"/>
    <col min="22" max="22" width="11.00390625" style="0" customWidth="1"/>
    <col min="23" max="23" width="11.25390625" style="0" customWidth="1"/>
    <col min="24" max="24" width="11.00390625" style="0" customWidth="1"/>
    <col min="25" max="25" width="10.125" style="0" customWidth="1"/>
    <col min="26" max="26" width="10.75390625" style="0" customWidth="1"/>
    <col min="28" max="28" width="14.75390625" style="0" customWidth="1"/>
  </cols>
  <sheetData>
    <row r="1" spans="2:28" ht="18.75">
      <c r="B1" s="1"/>
      <c r="C1" s="231" t="s">
        <v>0</v>
      </c>
      <c r="D1" s="231"/>
      <c r="E1" s="231"/>
      <c r="F1" s="231"/>
      <c r="G1" s="231"/>
      <c r="H1" s="231"/>
      <c r="I1" s="231"/>
      <c r="J1" s="231"/>
      <c r="L1" s="2"/>
      <c r="M1" s="2"/>
      <c r="N1" s="231" t="s">
        <v>0</v>
      </c>
      <c r="O1" s="231"/>
      <c r="P1" s="231"/>
      <c r="Q1" s="231"/>
      <c r="R1" s="3"/>
      <c r="S1" s="3"/>
      <c r="T1" s="232" t="s">
        <v>0</v>
      </c>
      <c r="U1" s="232"/>
      <c r="V1" s="232"/>
      <c r="W1" s="232"/>
      <c r="X1" s="232"/>
      <c r="Y1" s="232"/>
      <c r="Z1" s="232"/>
      <c r="AA1" s="232"/>
      <c r="AB1" s="232"/>
    </row>
    <row r="2" spans="2:28" ht="57" customHeight="1">
      <c r="B2" s="233" t="s">
        <v>111</v>
      </c>
      <c r="C2" s="233"/>
      <c r="D2" s="233"/>
      <c r="E2" s="233"/>
      <c r="F2" s="233"/>
      <c r="G2" s="233"/>
      <c r="H2" s="233"/>
      <c r="I2" s="233"/>
      <c r="J2" s="233"/>
      <c r="K2" s="233"/>
      <c r="L2" s="2"/>
      <c r="M2" s="234" t="s">
        <v>114</v>
      </c>
      <c r="N2" s="234"/>
      <c r="O2" s="234"/>
      <c r="P2" s="234"/>
      <c r="Q2" s="234"/>
      <c r="R2" s="234"/>
      <c r="S2" s="4"/>
      <c r="T2" s="234" t="s">
        <v>115</v>
      </c>
      <c r="U2" s="234"/>
      <c r="V2" s="234"/>
      <c r="W2" s="234"/>
      <c r="X2" s="234"/>
      <c r="Y2" s="234"/>
      <c r="Z2" s="234"/>
      <c r="AA2" s="234"/>
      <c r="AB2" s="234"/>
    </row>
    <row r="3" spans="2:28" ht="15" customHeight="1">
      <c r="B3" s="235" t="s">
        <v>1</v>
      </c>
      <c r="C3" s="235" t="s">
        <v>2</v>
      </c>
      <c r="D3" s="235" t="s">
        <v>3</v>
      </c>
      <c r="E3" s="235"/>
      <c r="F3" s="235"/>
      <c r="G3" s="235"/>
      <c r="H3" s="235"/>
      <c r="I3" s="235"/>
      <c r="J3" s="235"/>
      <c r="K3" s="235"/>
      <c r="L3" s="6"/>
      <c r="M3" s="236" t="s">
        <v>1</v>
      </c>
      <c r="N3" s="236" t="s">
        <v>2</v>
      </c>
      <c r="O3" s="239">
        <v>2014</v>
      </c>
      <c r="P3" s="239"/>
      <c r="Q3" s="240">
        <v>2015</v>
      </c>
      <c r="R3" s="240"/>
      <c r="S3" s="8"/>
      <c r="T3" s="235" t="s">
        <v>1</v>
      </c>
      <c r="U3" s="235" t="s">
        <v>2</v>
      </c>
      <c r="V3" s="237">
        <v>2014</v>
      </c>
      <c r="W3" s="237"/>
      <c r="X3" s="237"/>
      <c r="Y3" s="237">
        <v>2015</v>
      </c>
      <c r="Z3" s="237"/>
      <c r="AA3" s="237"/>
      <c r="AB3" s="238" t="s">
        <v>4</v>
      </c>
    </row>
    <row r="4" spans="2:28" ht="37.5" customHeight="1">
      <c r="B4" s="235"/>
      <c r="C4" s="235"/>
      <c r="D4" s="235" t="s">
        <v>87</v>
      </c>
      <c r="E4" s="235"/>
      <c r="F4" s="235" t="s">
        <v>88</v>
      </c>
      <c r="G4" s="235"/>
      <c r="H4" s="235" t="s">
        <v>89</v>
      </c>
      <c r="I4" s="235"/>
      <c r="J4" s="237" t="s">
        <v>8</v>
      </c>
      <c r="K4" s="237"/>
      <c r="L4" s="6"/>
      <c r="M4" s="236"/>
      <c r="N4" s="236"/>
      <c r="O4" s="239"/>
      <c r="P4" s="239"/>
      <c r="Q4" s="240"/>
      <c r="R4" s="240"/>
      <c r="S4" s="8"/>
      <c r="T4" s="235"/>
      <c r="U4" s="235"/>
      <c r="V4" s="237"/>
      <c r="W4" s="237"/>
      <c r="X4" s="237"/>
      <c r="Y4" s="237"/>
      <c r="Z4" s="237"/>
      <c r="AA4" s="237"/>
      <c r="AB4" s="238"/>
    </row>
    <row r="5" spans="2:28" ht="17.25" customHeight="1">
      <c r="B5" s="235"/>
      <c r="C5" s="235"/>
      <c r="D5" s="11" t="s">
        <v>9</v>
      </c>
      <c r="E5" s="12" t="s">
        <v>10</v>
      </c>
      <c r="F5" s="11" t="s">
        <v>9</v>
      </c>
      <c r="G5" s="12" t="s">
        <v>10</v>
      </c>
      <c r="H5" s="11" t="s">
        <v>9</v>
      </c>
      <c r="I5" s="12" t="s">
        <v>10</v>
      </c>
      <c r="J5" s="11" t="s">
        <v>9</v>
      </c>
      <c r="K5" s="12" t="s">
        <v>10</v>
      </c>
      <c r="L5" s="6"/>
      <c r="M5" s="236"/>
      <c r="N5" s="236"/>
      <c r="O5" s="13" t="s">
        <v>9</v>
      </c>
      <c r="P5" s="14" t="s">
        <v>10</v>
      </c>
      <c r="Q5" s="15" t="s">
        <v>9</v>
      </c>
      <c r="R5" s="14" t="s">
        <v>10</v>
      </c>
      <c r="S5" s="16"/>
      <c r="T5" s="235"/>
      <c r="U5" s="235"/>
      <c r="V5" s="11" t="s">
        <v>9</v>
      </c>
      <c r="W5" s="17" t="s">
        <v>10</v>
      </c>
      <c r="X5" s="18" t="s">
        <v>11</v>
      </c>
      <c r="Y5" s="19" t="s">
        <v>9</v>
      </c>
      <c r="Z5" s="20" t="s">
        <v>10</v>
      </c>
      <c r="AA5" s="18" t="s">
        <v>11</v>
      </c>
      <c r="AB5" s="238"/>
    </row>
    <row r="6" spans="2:28" ht="16.5" customHeight="1">
      <c r="B6" s="5">
        <v>1</v>
      </c>
      <c r="C6" s="21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11">
        <v>9</v>
      </c>
      <c r="K6" s="22">
        <v>10</v>
      </c>
      <c r="L6" s="6"/>
      <c r="M6" s="7">
        <v>1</v>
      </c>
      <c r="N6" s="23">
        <v>2</v>
      </c>
      <c r="O6" s="7">
        <v>3</v>
      </c>
      <c r="P6" s="23">
        <v>4</v>
      </c>
      <c r="Q6" s="7">
        <v>5</v>
      </c>
      <c r="R6" s="7">
        <v>6</v>
      </c>
      <c r="S6" s="24"/>
      <c r="T6" s="5">
        <v>1</v>
      </c>
      <c r="U6" s="21">
        <v>2</v>
      </c>
      <c r="V6" s="5">
        <v>3</v>
      </c>
      <c r="W6" s="5">
        <v>4</v>
      </c>
      <c r="X6" s="25">
        <v>5</v>
      </c>
      <c r="Y6" s="5">
        <v>6</v>
      </c>
      <c r="Z6" s="26">
        <v>7</v>
      </c>
      <c r="AA6" s="5">
        <v>8</v>
      </c>
      <c r="AB6" s="27">
        <v>9</v>
      </c>
    </row>
    <row r="7" spans="2:28" ht="15.75">
      <c r="B7" s="28">
        <v>1</v>
      </c>
      <c r="C7" s="29" t="s">
        <v>12</v>
      </c>
      <c r="D7" s="28">
        <v>33</v>
      </c>
      <c r="E7" s="28">
        <v>8</v>
      </c>
      <c r="F7" s="30">
        <v>22</v>
      </c>
      <c r="G7" s="31">
        <v>10</v>
      </c>
      <c r="H7" s="30">
        <v>41</v>
      </c>
      <c r="I7" s="31">
        <v>3</v>
      </c>
      <c r="J7" s="30">
        <f>SUM(D7+F7+H7)</f>
        <v>96</v>
      </c>
      <c r="K7" s="31">
        <f>SUM(E7+G7+I7)</f>
        <v>21</v>
      </c>
      <c r="L7" s="6"/>
      <c r="M7" s="32">
        <v>1</v>
      </c>
      <c r="N7" s="33" t="s">
        <v>12</v>
      </c>
      <c r="O7" s="181">
        <v>82</v>
      </c>
      <c r="P7" s="35">
        <v>26</v>
      </c>
      <c r="Q7" s="36">
        <f aca="true" t="shared" si="0" ref="Q7:R28">J7</f>
        <v>96</v>
      </c>
      <c r="R7" s="35">
        <f t="shared" si="0"/>
        <v>21</v>
      </c>
      <c r="S7" s="8"/>
      <c r="T7" s="28">
        <v>1</v>
      </c>
      <c r="U7" s="37" t="s">
        <v>12</v>
      </c>
      <c r="V7" s="49">
        <f aca="true" t="shared" si="1" ref="V7:V28">O7</f>
        <v>82</v>
      </c>
      <c r="W7" s="49">
        <f aca="true" t="shared" si="2" ref="W7:W28">P7</f>
        <v>26</v>
      </c>
      <c r="X7" s="39">
        <f>V7+W7</f>
        <v>108</v>
      </c>
      <c r="Y7" s="49">
        <f>Q7</f>
        <v>96</v>
      </c>
      <c r="Z7" s="38">
        <f>R7</f>
        <v>21</v>
      </c>
      <c r="AA7" s="40">
        <f>Y7+Z7</f>
        <v>117</v>
      </c>
      <c r="AB7" s="41">
        <f>AA7/X7</f>
        <v>1.0833333333333333</v>
      </c>
    </row>
    <row r="8" spans="2:28" ht="31.5">
      <c r="B8" s="28">
        <v>2</v>
      </c>
      <c r="C8" s="42" t="s">
        <v>13</v>
      </c>
      <c r="D8" s="43">
        <v>20</v>
      </c>
      <c r="E8" s="43"/>
      <c r="F8" s="44">
        <v>13</v>
      </c>
      <c r="G8" s="31"/>
      <c r="H8" s="44">
        <v>17</v>
      </c>
      <c r="I8" s="31"/>
      <c r="J8" s="44">
        <f>SUM(D8+F8+H8)</f>
        <v>50</v>
      </c>
      <c r="K8" s="31">
        <f>SUM(E8+G8+I8)</f>
        <v>0</v>
      </c>
      <c r="L8" s="6"/>
      <c r="M8" s="32"/>
      <c r="N8" s="45" t="s">
        <v>13</v>
      </c>
      <c r="O8" s="182">
        <v>43</v>
      </c>
      <c r="P8" s="46">
        <v>0</v>
      </c>
      <c r="Q8" s="47">
        <f>J8</f>
        <v>50</v>
      </c>
      <c r="R8" s="46">
        <f>K8</f>
        <v>0</v>
      </c>
      <c r="S8" s="8"/>
      <c r="T8" s="28"/>
      <c r="U8" s="209" t="s">
        <v>13</v>
      </c>
      <c r="V8" s="49">
        <f>O8</f>
        <v>43</v>
      </c>
      <c r="W8" s="49">
        <f>P8</f>
        <v>0</v>
      </c>
      <c r="X8" s="50">
        <f>V8+W8</f>
        <v>43</v>
      </c>
      <c r="Y8" s="114">
        <f>Q8</f>
        <v>50</v>
      </c>
      <c r="Z8" s="114">
        <f>R8</f>
        <v>0</v>
      </c>
      <c r="AA8" s="51">
        <f>Y8+Z8</f>
        <v>50</v>
      </c>
      <c r="AB8" s="211"/>
    </row>
    <row r="9" spans="2:28" ht="31.5">
      <c r="B9" s="28">
        <v>3</v>
      </c>
      <c r="C9" s="42" t="s">
        <v>107</v>
      </c>
      <c r="D9" s="43">
        <v>38</v>
      </c>
      <c r="E9" s="43">
        <v>9</v>
      </c>
      <c r="F9" s="44">
        <v>28</v>
      </c>
      <c r="G9" s="31">
        <v>10</v>
      </c>
      <c r="H9" s="44">
        <v>47</v>
      </c>
      <c r="I9" s="31">
        <v>3</v>
      </c>
      <c r="J9" s="44">
        <f aca="true" t="shared" si="3" ref="J9:K28">SUM(D9+F9+H9)</f>
        <v>113</v>
      </c>
      <c r="K9" s="31">
        <f t="shared" si="3"/>
        <v>22</v>
      </c>
      <c r="L9" s="6"/>
      <c r="M9" s="32">
        <v>2</v>
      </c>
      <c r="N9" s="42" t="s">
        <v>107</v>
      </c>
      <c r="O9" s="182">
        <v>109</v>
      </c>
      <c r="P9" s="46">
        <v>27</v>
      </c>
      <c r="Q9" s="47">
        <f t="shared" si="0"/>
        <v>113</v>
      </c>
      <c r="R9" s="46">
        <f t="shared" si="0"/>
        <v>22</v>
      </c>
      <c r="S9" s="8"/>
      <c r="T9" s="28">
        <v>2</v>
      </c>
      <c r="U9" s="42" t="s">
        <v>107</v>
      </c>
      <c r="V9" s="49">
        <f t="shared" si="1"/>
        <v>109</v>
      </c>
      <c r="W9" s="49">
        <f t="shared" si="2"/>
        <v>27</v>
      </c>
      <c r="X9" s="50">
        <f aca="true" t="shared" si="4" ref="X9:X28">V9+W9</f>
        <v>136</v>
      </c>
      <c r="Y9" s="114">
        <f aca="true" t="shared" si="5" ref="Y9:Y28">Q9</f>
        <v>113</v>
      </c>
      <c r="Z9" s="114">
        <f aca="true" t="shared" si="6" ref="Z9:Z28">R9</f>
        <v>22</v>
      </c>
      <c r="AA9" s="51">
        <f>Y9+Z9</f>
        <v>135</v>
      </c>
      <c r="AB9" s="52">
        <f>AA9/X9</f>
        <v>0.9926470588235294</v>
      </c>
    </row>
    <row r="10" spans="2:28" ht="15.75">
      <c r="B10" s="28">
        <v>4</v>
      </c>
      <c r="C10" s="42" t="s">
        <v>14</v>
      </c>
      <c r="D10" s="43">
        <v>11</v>
      </c>
      <c r="E10" s="43">
        <v>3</v>
      </c>
      <c r="F10" s="44">
        <v>14</v>
      </c>
      <c r="G10" s="31">
        <v>9</v>
      </c>
      <c r="H10" s="53">
        <v>20</v>
      </c>
      <c r="I10" s="54">
        <v>2</v>
      </c>
      <c r="J10" s="44">
        <f t="shared" si="3"/>
        <v>45</v>
      </c>
      <c r="K10" s="31">
        <f t="shared" si="3"/>
        <v>14</v>
      </c>
      <c r="L10" s="6"/>
      <c r="M10" s="32">
        <v>3</v>
      </c>
      <c r="N10" s="45" t="s">
        <v>14</v>
      </c>
      <c r="O10" s="182">
        <v>67</v>
      </c>
      <c r="P10" s="46">
        <v>26</v>
      </c>
      <c r="Q10" s="47">
        <f t="shared" si="0"/>
        <v>45</v>
      </c>
      <c r="R10" s="46">
        <f t="shared" si="0"/>
        <v>14</v>
      </c>
      <c r="S10" s="8"/>
      <c r="T10" s="28">
        <v>3</v>
      </c>
      <c r="U10" s="48" t="s">
        <v>14</v>
      </c>
      <c r="V10" s="49">
        <f t="shared" si="1"/>
        <v>67</v>
      </c>
      <c r="W10" s="49">
        <f t="shared" si="2"/>
        <v>26</v>
      </c>
      <c r="X10" s="50">
        <f t="shared" si="4"/>
        <v>93</v>
      </c>
      <c r="Y10" s="114">
        <f t="shared" si="5"/>
        <v>45</v>
      </c>
      <c r="Z10" s="114">
        <f t="shared" si="6"/>
        <v>14</v>
      </c>
      <c r="AA10" s="51">
        <f aca="true" t="shared" si="7" ref="AA10:AA28">Y10+Z10</f>
        <v>59</v>
      </c>
      <c r="AB10" s="52">
        <f>AA10/X10</f>
        <v>0.6344086021505376</v>
      </c>
    </row>
    <row r="11" spans="2:28" ht="15.75">
      <c r="B11" s="28">
        <v>5</v>
      </c>
      <c r="C11" s="42" t="s">
        <v>15</v>
      </c>
      <c r="D11" s="43">
        <v>9</v>
      </c>
      <c r="E11" s="43"/>
      <c r="F11" s="44">
        <v>16</v>
      </c>
      <c r="G11" s="31">
        <v>8</v>
      </c>
      <c r="H11" s="44">
        <v>21</v>
      </c>
      <c r="I11" s="31">
        <v>1</v>
      </c>
      <c r="J11" s="44">
        <f t="shared" si="3"/>
        <v>46</v>
      </c>
      <c r="K11" s="31">
        <f t="shared" si="3"/>
        <v>9</v>
      </c>
      <c r="L11" s="6"/>
      <c r="M11" s="32">
        <v>4</v>
      </c>
      <c r="N11" s="45" t="s">
        <v>15</v>
      </c>
      <c r="O11" s="182">
        <v>54</v>
      </c>
      <c r="P11" s="46">
        <v>9</v>
      </c>
      <c r="Q11" s="47">
        <f t="shared" si="0"/>
        <v>46</v>
      </c>
      <c r="R11" s="46">
        <f t="shared" si="0"/>
        <v>9</v>
      </c>
      <c r="S11" s="8"/>
      <c r="T11" s="28">
        <v>4</v>
      </c>
      <c r="U11" s="48" t="s">
        <v>15</v>
      </c>
      <c r="V11" s="49">
        <f t="shared" si="1"/>
        <v>54</v>
      </c>
      <c r="W11" s="49">
        <v>9</v>
      </c>
      <c r="X11" s="50">
        <f t="shared" si="4"/>
        <v>63</v>
      </c>
      <c r="Y11" s="114">
        <f t="shared" si="5"/>
        <v>46</v>
      </c>
      <c r="Z11" s="114">
        <f t="shared" si="6"/>
        <v>9</v>
      </c>
      <c r="AA11" s="51">
        <f t="shared" si="7"/>
        <v>55</v>
      </c>
      <c r="AB11" s="52">
        <f>AA11/X11</f>
        <v>0.873015873015873</v>
      </c>
    </row>
    <row r="12" spans="2:28" ht="31.5">
      <c r="B12" s="28">
        <v>6</v>
      </c>
      <c r="C12" s="42" t="s">
        <v>16</v>
      </c>
      <c r="D12" s="43">
        <v>0</v>
      </c>
      <c r="E12" s="43"/>
      <c r="F12" s="44">
        <v>0</v>
      </c>
      <c r="G12" s="31">
        <v>0</v>
      </c>
      <c r="H12" s="44"/>
      <c r="I12" s="31">
        <v>0</v>
      </c>
      <c r="J12" s="44">
        <f t="shared" si="3"/>
        <v>0</v>
      </c>
      <c r="K12" s="31">
        <f t="shared" si="3"/>
        <v>0</v>
      </c>
      <c r="L12" s="6"/>
      <c r="M12" s="32">
        <v>5</v>
      </c>
      <c r="N12" s="45" t="s">
        <v>16</v>
      </c>
      <c r="O12" s="182">
        <v>0</v>
      </c>
      <c r="P12" s="46">
        <v>0</v>
      </c>
      <c r="Q12" s="47">
        <f t="shared" si="0"/>
        <v>0</v>
      </c>
      <c r="R12" s="46">
        <f t="shared" si="0"/>
        <v>0</v>
      </c>
      <c r="S12" s="8"/>
      <c r="T12" s="28">
        <v>5</v>
      </c>
      <c r="U12" s="48" t="s">
        <v>16</v>
      </c>
      <c r="V12" s="49">
        <v>0</v>
      </c>
      <c r="W12" s="49">
        <v>0</v>
      </c>
      <c r="X12" s="50">
        <f t="shared" si="4"/>
        <v>0</v>
      </c>
      <c r="Y12" s="114">
        <f t="shared" si="5"/>
        <v>0</v>
      </c>
      <c r="Z12" s="114">
        <f t="shared" si="6"/>
        <v>0</v>
      </c>
      <c r="AA12" s="51">
        <f t="shared" si="7"/>
        <v>0</v>
      </c>
      <c r="AB12" s="52" t="e">
        <f aca="true" t="shared" si="8" ref="AB12:AB20">AA12/X12</f>
        <v>#DIV/0!</v>
      </c>
    </row>
    <row r="13" spans="2:28" ht="47.25">
      <c r="B13" s="28">
        <v>7</v>
      </c>
      <c r="C13" s="42" t="s">
        <v>17</v>
      </c>
      <c r="D13" s="43">
        <v>0</v>
      </c>
      <c r="E13" s="43"/>
      <c r="F13" s="44"/>
      <c r="G13" s="31"/>
      <c r="H13" s="44"/>
      <c r="I13" s="31"/>
      <c r="J13" s="44">
        <f t="shared" si="3"/>
        <v>0</v>
      </c>
      <c r="K13" s="31">
        <f t="shared" si="3"/>
        <v>0</v>
      </c>
      <c r="L13" s="6"/>
      <c r="M13" s="32">
        <v>6</v>
      </c>
      <c r="N13" s="45" t="s">
        <v>17</v>
      </c>
      <c r="O13" s="182">
        <v>0</v>
      </c>
      <c r="P13" s="46">
        <v>0</v>
      </c>
      <c r="Q13" s="47">
        <f t="shared" si="0"/>
        <v>0</v>
      </c>
      <c r="R13" s="46">
        <f t="shared" si="0"/>
        <v>0</v>
      </c>
      <c r="S13" s="8"/>
      <c r="T13" s="28">
        <v>6</v>
      </c>
      <c r="U13" s="48" t="s">
        <v>17</v>
      </c>
      <c r="V13" s="49">
        <f t="shared" si="1"/>
        <v>0</v>
      </c>
      <c r="W13" s="49">
        <f t="shared" si="2"/>
        <v>0</v>
      </c>
      <c r="X13" s="50">
        <f t="shared" si="4"/>
        <v>0</v>
      </c>
      <c r="Y13" s="114">
        <f t="shared" si="5"/>
        <v>0</v>
      </c>
      <c r="Z13" s="114">
        <f t="shared" si="6"/>
        <v>0</v>
      </c>
      <c r="AA13" s="51">
        <f t="shared" si="7"/>
        <v>0</v>
      </c>
      <c r="AB13" s="52" t="e">
        <f t="shared" si="8"/>
        <v>#DIV/0!</v>
      </c>
    </row>
    <row r="14" spans="2:28" ht="31.5">
      <c r="B14" s="55"/>
      <c r="C14" s="56" t="s">
        <v>18</v>
      </c>
      <c r="D14" s="55">
        <v>0</v>
      </c>
      <c r="E14" s="43"/>
      <c r="F14" s="57"/>
      <c r="G14" s="31"/>
      <c r="H14" s="57"/>
      <c r="I14" s="31"/>
      <c r="J14" s="57">
        <f t="shared" si="3"/>
        <v>0</v>
      </c>
      <c r="K14" s="31">
        <f t="shared" si="3"/>
        <v>0</v>
      </c>
      <c r="L14" s="6"/>
      <c r="M14" s="58"/>
      <c r="N14" s="59" t="s">
        <v>18</v>
      </c>
      <c r="O14" s="182">
        <v>0</v>
      </c>
      <c r="P14" s="46">
        <v>0</v>
      </c>
      <c r="Q14" s="47">
        <f t="shared" si="0"/>
        <v>0</v>
      </c>
      <c r="R14" s="46">
        <f t="shared" si="0"/>
        <v>0</v>
      </c>
      <c r="S14" s="8"/>
      <c r="T14" s="55"/>
      <c r="U14" s="60" t="s">
        <v>18</v>
      </c>
      <c r="V14" s="49">
        <f t="shared" si="1"/>
        <v>0</v>
      </c>
      <c r="W14" s="49">
        <f t="shared" si="2"/>
        <v>0</v>
      </c>
      <c r="X14" s="50">
        <f t="shared" si="4"/>
        <v>0</v>
      </c>
      <c r="Y14" s="114">
        <f t="shared" si="5"/>
        <v>0</v>
      </c>
      <c r="Z14" s="114">
        <f t="shared" si="6"/>
        <v>0</v>
      </c>
      <c r="AA14" s="51">
        <f t="shared" si="7"/>
        <v>0</v>
      </c>
      <c r="AB14" s="52" t="e">
        <f t="shared" si="8"/>
        <v>#DIV/0!</v>
      </c>
    </row>
    <row r="15" spans="2:28" ht="31.5">
      <c r="B15" s="55"/>
      <c r="C15" s="56" t="s">
        <v>19</v>
      </c>
      <c r="D15" s="55">
        <v>0</v>
      </c>
      <c r="E15" s="43"/>
      <c r="F15" s="57"/>
      <c r="G15" s="31"/>
      <c r="H15" s="57"/>
      <c r="I15" s="31"/>
      <c r="J15" s="57">
        <f t="shared" si="3"/>
        <v>0</v>
      </c>
      <c r="K15" s="31">
        <f t="shared" si="3"/>
        <v>0</v>
      </c>
      <c r="L15" s="6"/>
      <c r="M15" s="58"/>
      <c r="N15" s="59" t="s">
        <v>19</v>
      </c>
      <c r="O15" s="182">
        <v>0</v>
      </c>
      <c r="P15" s="46">
        <v>0</v>
      </c>
      <c r="Q15" s="47">
        <f t="shared" si="0"/>
        <v>0</v>
      </c>
      <c r="R15" s="46">
        <f t="shared" si="0"/>
        <v>0</v>
      </c>
      <c r="S15" s="8"/>
      <c r="T15" s="55"/>
      <c r="U15" s="60" t="s">
        <v>19</v>
      </c>
      <c r="V15" s="49">
        <f t="shared" si="1"/>
        <v>0</v>
      </c>
      <c r="W15" s="49">
        <f t="shared" si="2"/>
        <v>0</v>
      </c>
      <c r="X15" s="50">
        <f t="shared" si="4"/>
        <v>0</v>
      </c>
      <c r="Y15" s="114">
        <f t="shared" si="5"/>
        <v>0</v>
      </c>
      <c r="Z15" s="114">
        <f t="shared" si="6"/>
        <v>0</v>
      </c>
      <c r="AA15" s="51">
        <f t="shared" si="7"/>
        <v>0</v>
      </c>
      <c r="AB15" s="52" t="e">
        <f t="shared" si="8"/>
        <v>#DIV/0!</v>
      </c>
    </row>
    <row r="16" spans="2:28" ht="15.75">
      <c r="B16" s="55"/>
      <c r="C16" s="56" t="s">
        <v>22</v>
      </c>
      <c r="D16" s="55">
        <v>0</v>
      </c>
      <c r="E16" s="43"/>
      <c r="F16" s="57"/>
      <c r="G16" s="43"/>
      <c r="H16" s="57"/>
      <c r="I16" s="43"/>
      <c r="J16" s="57">
        <f t="shared" si="3"/>
        <v>0</v>
      </c>
      <c r="K16" s="43">
        <f t="shared" si="3"/>
        <v>0</v>
      </c>
      <c r="L16" s="6"/>
      <c r="M16" s="58"/>
      <c r="N16" s="59" t="s">
        <v>22</v>
      </c>
      <c r="O16" s="182">
        <v>0</v>
      </c>
      <c r="P16" s="46">
        <v>0</v>
      </c>
      <c r="Q16" s="47">
        <f t="shared" si="0"/>
        <v>0</v>
      </c>
      <c r="R16" s="46">
        <f t="shared" si="0"/>
        <v>0</v>
      </c>
      <c r="S16" s="8"/>
      <c r="T16" s="55"/>
      <c r="U16" s="60" t="s">
        <v>22</v>
      </c>
      <c r="V16" s="49">
        <f t="shared" si="1"/>
        <v>0</v>
      </c>
      <c r="W16" s="49">
        <f t="shared" si="2"/>
        <v>0</v>
      </c>
      <c r="X16" s="50">
        <f t="shared" si="4"/>
        <v>0</v>
      </c>
      <c r="Y16" s="114">
        <f t="shared" si="5"/>
        <v>0</v>
      </c>
      <c r="Z16" s="114">
        <f t="shared" si="6"/>
        <v>0</v>
      </c>
      <c r="AA16" s="51">
        <f t="shared" si="7"/>
        <v>0</v>
      </c>
      <c r="AB16" s="52" t="e">
        <f t="shared" si="8"/>
        <v>#DIV/0!</v>
      </c>
    </row>
    <row r="17" spans="2:28" ht="15.75">
      <c r="B17" s="55"/>
      <c r="C17" s="56" t="s">
        <v>24</v>
      </c>
      <c r="D17" s="55">
        <v>0</v>
      </c>
      <c r="E17" s="43"/>
      <c r="F17" s="57"/>
      <c r="G17" s="43"/>
      <c r="H17" s="57"/>
      <c r="I17" s="43"/>
      <c r="J17" s="57">
        <f t="shared" si="3"/>
        <v>0</v>
      </c>
      <c r="K17" s="43">
        <f t="shared" si="3"/>
        <v>0</v>
      </c>
      <c r="L17" s="6"/>
      <c r="M17" s="58"/>
      <c r="N17" s="59" t="s">
        <v>24</v>
      </c>
      <c r="O17" s="182">
        <v>0</v>
      </c>
      <c r="P17" s="46">
        <v>0</v>
      </c>
      <c r="Q17" s="47">
        <f t="shared" si="0"/>
        <v>0</v>
      </c>
      <c r="R17" s="46">
        <f t="shared" si="0"/>
        <v>0</v>
      </c>
      <c r="S17" s="8"/>
      <c r="T17" s="55"/>
      <c r="U17" s="60" t="s">
        <v>24</v>
      </c>
      <c r="V17" s="49">
        <f t="shared" si="1"/>
        <v>0</v>
      </c>
      <c r="W17" s="49">
        <f t="shared" si="2"/>
        <v>0</v>
      </c>
      <c r="X17" s="50">
        <f t="shared" si="4"/>
        <v>0</v>
      </c>
      <c r="Y17" s="114">
        <f t="shared" si="5"/>
        <v>0</v>
      </c>
      <c r="Z17" s="114">
        <f t="shared" si="6"/>
        <v>0</v>
      </c>
      <c r="AA17" s="51">
        <f t="shared" si="7"/>
        <v>0</v>
      </c>
      <c r="AB17" s="52" t="e">
        <f t="shared" si="8"/>
        <v>#DIV/0!</v>
      </c>
    </row>
    <row r="18" spans="2:28" ht="15.75">
      <c r="B18" s="55"/>
      <c r="C18" s="56" t="s">
        <v>25</v>
      </c>
      <c r="D18" s="55">
        <v>0</v>
      </c>
      <c r="E18" s="43"/>
      <c r="F18" s="57"/>
      <c r="G18" s="43"/>
      <c r="H18" s="57"/>
      <c r="I18" s="43"/>
      <c r="J18" s="57">
        <f t="shared" si="3"/>
        <v>0</v>
      </c>
      <c r="K18" s="43">
        <f t="shared" si="3"/>
        <v>0</v>
      </c>
      <c r="L18" s="6"/>
      <c r="M18" s="58"/>
      <c r="N18" s="59" t="s">
        <v>25</v>
      </c>
      <c r="O18" s="182">
        <v>0</v>
      </c>
      <c r="P18" s="46">
        <v>0</v>
      </c>
      <c r="Q18" s="47">
        <f t="shared" si="0"/>
        <v>0</v>
      </c>
      <c r="R18" s="46">
        <f t="shared" si="0"/>
        <v>0</v>
      </c>
      <c r="S18" s="8"/>
      <c r="T18" s="55"/>
      <c r="U18" s="60" t="s">
        <v>25</v>
      </c>
      <c r="V18" s="49">
        <f t="shared" si="1"/>
        <v>0</v>
      </c>
      <c r="W18" s="49">
        <f t="shared" si="2"/>
        <v>0</v>
      </c>
      <c r="X18" s="50">
        <f t="shared" si="4"/>
        <v>0</v>
      </c>
      <c r="Y18" s="114">
        <f t="shared" si="5"/>
        <v>0</v>
      </c>
      <c r="Z18" s="114">
        <f t="shared" si="6"/>
        <v>0</v>
      </c>
      <c r="AA18" s="51">
        <f t="shared" si="7"/>
        <v>0</v>
      </c>
      <c r="AB18" s="52" t="e">
        <f t="shared" si="8"/>
        <v>#DIV/0!</v>
      </c>
    </row>
    <row r="19" spans="2:28" ht="31.5">
      <c r="B19" s="55">
        <v>8</v>
      </c>
      <c r="C19" s="56" t="s">
        <v>26</v>
      </c>
      <c r="D19" s="55">
        <v>0</v>
      </c>
      <c r="E19" s="43"/>
      <c r="F19" s="57"/>
      <c r="G19" s="43"/>
      <c r="H19" s="57"/>
      <c r="I19" s="43"/>
      <c r="J19" s="57">
        <f t="shared" si="3"/>
        <v>0</v>
      </c>
      <c r="K19" s="43">
        <f t="shared" si="3"/>
        <v>0</v>
      </c>
      <c r="L19" s="6"/>
      <c r="M19" s="58">
        <v>7</v>
      </c>
      <c r="N19" s="59" t="s">
        <v>26</v>
      </c>
      <c r="O19" s="182">
        <v>0</v>
      </c>
      <c r="P19" s="46">
        <v>1</v>
      </c>
      <c r="Q19" s="47">
        <f t="shared" si="0"/>
        <v>0</v>
      </c>
      <c r="R19" s="46">
        <f t="shared" si="0"/>
        <v>0</v>
      </c>
      <c r="S19" s="8"/>
      <c r="T19" s="55">
        <v>7</v>
      </c>
      <c r="U19" s="60" t="s">
        <v>26</v>
      </c>
      <c r="V19" s="49">
        <v>0</v>
      </c>
      <c r="W19" s="49">
        <f t="shared" si="2"/>
        <v>1</v>
      </c>
      <c r="X19" s="50">
        <f t="shared" si="4"/>
        <v>1</v>
      </c>
      <c r="Y19" s="114">
        <f t="shared" si="5"/>
        <v>0</v>
      </c>
      <c r="Z19" s="114">
        <f t="shared" si="6"/>
        <v>0</v>
      </c>
      <c r="AA19" s="51">
        <f t="shared" si="7"/>
        <v>0</v>
      </c>
      <c r="AB19" s="52">
        <f>AA19/X19</f>
        <v>0</v>
      </c>
    </row>
    <row r="20" spans="2:28" ht="15.75">
      <c r="B20" s="55"/>
      <c r="C20" s="56" t="s">
        <v>27</v>
      </c>
      <c r="D20" s="55"/>
      <c r="E20" s="55"/>
      <c r="F20" s="57"/>
      <c r="G20" s="31"/>
      <c r="H20" s="57"/>
      <c r="I20" s="31"/>
      <c r="J20" s="57">
        <f t="shared" si="3"/>
        <v>0</v>
      </c>
      <c r="K20" s="31">
        <f t="shared" si="3"/>
        <v>0</v>
      </c>
      <c r="L20" s="6"/>
      <c r="M20" s="58"/>
      <c r="N20" s="59" t="s">
        <v>27</v>
      </c>
      <c r="O20" s="182">
        <v>0</v>
      </c>
      <c r="P20" s="46">
        <v>0</v>
      </c>
      <c r="Q20" s="47">
        <f t="shared" si="0"/>
        <v>0</v>
      </c>
      <c r="R20" s="46">
        <f t="shared" si="0"/>
        <v>0</v>
      </c>
      <c r="S20" s="8"/>
      <c r="T20" s="55"/>
      <c r="U20" s="60" t="s">
        <v>27</v>
      </c>
      <c r="V20" s="49">
        <f t="shared" si="1"/>
        <v>0</v>
      </c>
      <c r="W20" s="49">
        <f t="shared" si="2"/>
        <v>0</v>
      </c>
      <c r="X20" s="50">
        <f t="shared" si="4"/>
        <v>0</v>
      </c>
      <c r="Y20" s="114">
        <f t="shared" si="5"/>
        <v>0</v>
      </c>
      <c r="Z20" s="114">
        <f t="shared" si="6"/>
        <v>0</v>
      </c>
      <c r="AA20" s="51">
        <f t="shared" si="7"/>
        <v>0</v>
      </c>
      <c r="AB20" s="52" t="e">
        <f t="shared" si="8"/>
        <v>#DIV/0!</v>
      </c>
    </row>
    <row r="21" spans="2:28" ht="15.75">
      <c r="B21" s="55"/>
      <c r="C21" s="65" t="s">
        <v>28</v>
      </c>
      <c r="D21" s="55">
        <v>10</v>
      </c>
      <c r="E21" s="55">
        <v>2</v>
      </c>
      <c r="F21" s="57">
        <v>14</v>
      </c>
      <c r="G21" s="31">
        <v>7</v>
      </c>
      <c r="H21" s="57">
        <v>15</v>
      </c>
      <c r="I21" s="183">
        <v>2</v>
      </c>
      <c r="J21" s="57">
        <f t="shared" si="3"/>
        <v>39</v>
      </c>
      <c r="K21" s="31">
        <f t="shared" si="3"/>
        <v>11</v>
      </c>
      <c r="L21" s="6"/>
      <c r="M21" s="58"/>
      <c r="N21" s="59" t="s">
        <v>28</v>
      </c>
      <c r="O21" s="182">
        <v>79</v>
      </c>
      <c r="P21" s="46">
        <v>18</v>
      </c>
      <c r="Q21" s="47">
        <f t="shared" si="0"/>
        <v>39</v>
      </c>
      <c r="R21" s="46">
        <f t="shared" si="0"/>
        <v>11</v>
      </c>
      <c r="S21" s="8"/>
      <c r="T21" s="55"/>
      <c r="U21" s="60" t="s">
        <v>28</v>
      </c>
      <c r="V21" s="49">
        <v>79</v>
      </c>
      <c r="W21" s="49">
        <v>18</v>
      </c>
      <c r="X21" s="50">
        <f t="shared" si="4"/>
        <v>97</v>
      </c>
      <c r="Y21" s="114">
        <f t="shared" si="5"/>
        <v>39</v>
      </c>
      <c r="Z21" s="114">
        <f>R21</f>
        <v>11</v>
      </c>
      <c r="AA21" s="51">
        <f t="shared" si="7"/>
        <v>50</v>
      </c>
      <c r="AB21" s="52">
        <f aca="true" t="shared" si="9" ref="AB21:AB28">AA21/X21</f>
        <v>0.5154639175257731</v>
      </c>
    </row>
    <row r="22" spans="2:28" ht="15.75">
      <c r="B22" s="55"/>
      <c r="C22" s="56" t="s">
        <v>29</v>
      </c>
      <c r="D22" s="55">
        <v>3</v>
      </c>
      <c r="E22" s="55">
        <v>1</v>
      </c>
      <c r="F22" s="57">
        <v>4</v>
      </c>
      <c r="G22" s="31">
        <v>1</v>
      </c>
      <c r="H22" s="57">
        <v>8</v>
      </c>
      <c r="I22" s="31">
        <v>0</v>
      </c>
      <c r="J22" s="57">
        <f t="shared" si="3"/>
        <v>15</v>
      </c>
      <c r="K22" s="31">
        <f t="shared" si="3"/>
        <v>2</v>
      </c>
      <c r="L22" s="6"/>
      <c r="M22" s="58"/>
      <c r="N22" s="59" t="s">
        <v>29</v>
      </c>
      <c r="O22" s="182">
        <v>13</v>
      </c>
      <c r="P22" s="46">
        <v>2</v>
      </c>
      <c r="Q22" s="47">
        <f t="shared" si="0"/>
        <v>15</v>
      </c>
      <c r="R22" s="46">
        <f t="shared" si="0"/>
        <v>2</v>
      </c>
      <c r="S22" s="8"/>
      <c r="T22" s="55"/>
      <c r="U22" s="60" t="s">
        <v>29</v>
      </c>
      <c r="V22" s="49">
        <v>13</v>
      </c>
      <c r="W22" s="49">
        <v>2</v>
      </c>
      <c r="X22" s="50">
        <f t="shared" si="4"/>
        <v>15</v>
      </c>
      <c r="Y22" s="114">
        <f t="shared" si="5"/>
        <v>15</v>
      </c>
      <c r="Z22" s="114">
        <f t="shared" si="6"/>
        <v>2</v>
      </c>
      <c r="AA22" s="51">
        <f t="shared" si="7"/>
        <v>17</v>
      </c>
      <c r="AB22" s="52">
        <f t="shared" si="9"/>
        <v>1.1333333333333333</v>
      </c>
    </row>
    <row r="23" spans="2:28" ht="15.75">
      <c r="B23" s="55" t="s">
        <v>30</v>
      </c>
      <c r="C23" s="56" t="s">
        <v>31</v>
      </c>
      <c r="D23" s="55">
        <v>0</v>
      </c>
      <c r="E23" s="55"/>
      <c r="F23" s="57"/>
      <c r="G23" s="31">
        <v>0</v>
      </c>
      <c r="H23" s="57">
        <v>2</v>
      </c>
      <c r="I23" s="31">
        <v>0</v>
      </c>
      <c r="J23" s="57">
        <f t="shared" si="3"/>
        <v>2</v>
      </c>
      <c r="K23" s="31">
        <f t="shared" si="3"/>
        <v>0</v>
      </c>
      <c r="L23" s="6"/>
      <c r="M23" s="58" t="s">
        <v>30</v>
      </c>
      <c r="N23" s="59" t="s">
        <v>31</v>
      </c>
      <c r="O23" s="182">
        <v>0</v>
      </c>
      <c r="P23" s="46">
        <v>0</v>
      </c>
      <c r="Q23" s="47">
        <f t="shared" si="0"/>
        <v>2</v>
      </c>
      <c r="R23" s="46">
        <f t="shared" si="0"/>
        <v>0</v>
      </c>
      <c r="S23" s="8"/>
      <c r="T23" s="55" t="s">
        <v>30</v>
      </c>
      <c r="U23" s="60" t="s">
        <v>31</v>
      </c>
      <c r="V23" s="49">
        <v>0</v>
      </c>
      <c r="W23" s="49">
        <v>0</v>
      </c>
      <c r="X23" s="50">
        <f t="shared" si="4"/>
        <v>0</v>
      </c>
      <c r="Y23" s="114">
        <f t="shared" si="5"/>
        <v>2</v>
      </c>
      <c r="Z23" s="114">
        <f t="shared" si="6"/>
        <v>0</v>
      </c>
      <c r="AA23" s="51">
        <f t="shared" si="7"/>
        <v>2</v>
      </c>
      <c r="AB23" s="52" t="e">
        <f t="shared" si="9"/>
        <v>#DIV/0!</v>
      </c>
    </row>
    <row r="24" spans="2:28" ht="15.75">
      <c r="B24" s="55"/>
      <c r="C24" s="212" t="s">
        <v>108</v>
      </c>
      <c r="D24" s="55">
        <v>2</v>
      </c>
      <c r="E24" s="55">
        <v>1</v>
      </c>
      <c r="F24" s="57">
        <v>3</v>
      </c>
      <c r="G24" s="31">
        <v>1</v>
      </c>
      <c r="H24" s="57">
        <v>1</v>
      </c>
      <c r="I24" s="31">
        <v>0</v>
      </c>
      <c r="J24" s="57">
        <f t="shared" si="3"/>
        <v>6</v>
      </c>
      <c r="K24" s="31">
        <f t="shared" si="3"/>
        <v>2</v>
      </c>
      <c r="L24" s="6"/>
      <c r="M24" s="58"/>
      <c r="N24" s="213" t="s">
        <v>108</v>
      </c>
      <c r="O24" s="182">
        <v>0</v>
      </c>
      <c r="P24" s="46">
        <v>0</v>
      </c>
      <c r="Q24" s="47">
        <f t="shared" si="0"/>
        <v>6</v>
      </c>
      <c r="R24" s="46">
        <f t="shared" si="0"/>
        <v>2</v>
      </c>
      <c r="S24" s="8"/>
      <c r="T24" s="55"/>
      <c r="U24" s="119" t="s">
        <v>108</v>
      </c>
      <c r="V24" s="49">
        <f t="shared" si="1"/>
        <v>0</v>
      </c>
      <c r="W24" s="49">
        <f t="shared" si="2"/>
        <v>0</v>
      </c>
      <c r="X24" s="50">
        <f t="shared" si="4"/>
        <v>0</v>
      </c>
      <c r="Y24" s="114">
        <f t="shared" si="5"/>
        <v>6</v>
      </c>
      <c r="Z24" s="114">
        <f t="shared" si="6"/>
        <v>2</v>
      </c>
      <c r="AA24" s="51">
        <f t="shared" si="7"/>
        <v>8</v>
      </c>
      <c r="AB24" s="52" t="e">
        <f t="shared" si="9"/>
        <v>#DIV/0!</v>
      </c>
    </row>
    <row r="25" spans="2:28" ht="15.75">
      <c r="B25" s="55"/>
      <c r="C25" s="212" t="s">
        <v>109</v>
      </c>
      <c r="D25" s="55">
        <v>2</v>
      </c>
      <c r="E25" s="55"/>
      <c r="F25" s="57"/>
      <c r="G25" s="31"/>
      <c r="H25" s="57"/>
      <c r="I25" s="31">
        <v>0</v>
      </c>
      <c r="J25" s="57">
        <f t="shared" si="3"/>
        <v>2</v>
      </c>
      <c r="K25" s="31">
        <f t="shared" si="3"/>
        <v>0</v>
      </c>
      <c r="L25" s="6"/>
      <c r="M25" s="58"/>
      <c r="N25" s="213" t="s">
        <v>109</v>
      </c>
      <c r="O25" s="182">
        <v>0</v>
      </c>
      <c r="P25" s="46">
        <v>0</v>
      </c>
      <c r="Q25" s="47">
        <f t="shared" si="0"/>
        <v>2</v>
      </c>
      <c r="R25" s="46">
        <f t="shared" si="0"/>
        <v>0</v>
      </c>
      <c r="S25" s="8"/>
      <c r="T25" s="55"/>
      <c r="U25" s="119" t="s">
        <v>109</v>
      </c>
      <c r="V25" s="49">
        <f t="shared" si="1"/>
        <v>0</v>
      </c>
      <c r="W25" s="49">
        <f t="shared" si="2"/>
        <v>0</v>
      </c>
      <c r="X25" s="50">
        <f t="shared" si="4"/>
        <v>0</v>
      </c>
      <c r="Y25" s="114">
        <f t="shared" si="5"/>
        <v>2</v>
      </c>
      <c r="Z25" s="114">
        <f t="shared" si="6"/>
        <v>0</v>
      </c>
      <c r="AA25" s="51">
        <f t="shared" si="7"/>
        <v>2</v>
      </c>
      <c r="AB25" s="52"/>
    </row>
    <row r="26" spans="2:28" ht="15.75">
      <c r="B26" s="55"/>
      <c r="C26" s="56" t="s">
        <v>32</v>
      </c>
      <c r="D26" s="55">
        <v>22</v>
      </c>
      <c r="E26" s="55">
        <v>5</v>
      </c>
      <c r="F26" s="66">
        <v>8</v>
      </c>
      <c r="G26" s="31">
        <v>1</v>
      </c>
      <c r="H26" s="66">
        <v>21</v>
      </c>
      <c r="I26" s="54">
        <v>1</v>
      </c>
      <c r="J26" s="57">
        <f t="shared" si="3"/>
        <v>51</v>
      </c>
      <c r="K26" s="31">
        <f t="shared" si="3"/>
        <v>7</v>
      </c>
      <c r="L26" s="6"/>
      <c r="M26" s="58"/>
      <c r="N26" s="59" t="s">
        <v>32</v>
      </c>
      <c r="O26" s="182">
        <v>15</v>
      </c>
      <c r="P26" s="46">
        <v>0</v>
      </c>
      <c r="Q26" s="47">
        <f t="shared" si="0"/>
        <v>51</v>
      </c>
      <c r="R26" s="46">
        <f t="shared" si="0"/>
        <v>7</v>
      </c>
      <c r="S26" s="8"/>
      <c r="T26" s="55"/>
      <c r="U26" s="60" t="s">
        <v>32</v>
      </c>
      <c r="V26" s="49">
        <f t="shared" si="1"/>
        <v>15</v>
      </c>
      <c r="W26" s="49">
        <f t="shared" si="2"/>
        <v>0</v>
      </c>
      <c r="X26" s="50">
        <f t="shared" si="4"/>
        <v>15</v>
      </c>
      <c r="Y26" s="114">
        <f t="shared" si="5"/>
        <v>51</v>
      </c>
      <c r="Z26" s="114">
        <f t="shared" si="6"/>
        <v>7</v>
      </c>
      <c r="AA26" s="51">
        <f t="shared" si="7"/>
        <v>58</v>
      </c>
      <c r="AB26" s="52">
        <f t="shared" si="9"/>
        <v>3.8666666666666667</v>
      </c>
    </row>
    <row r="27" spans="2:28" ht="31.5">
      <c r="B27" s="43">
        <v>9</v>
      </c>
      <c r="C27" s="42" t="s">
        <v>33</v>
      </c>
      <c r="D27" s="43">
        <v>0</v>
      </c>
      <c r="E27" s="43">
        <v>2</v>
      </c>
      <c r="F27" s="44">
        <v>0</v>
      </c>
      <c r="G27" s="43">
        <v>3</v>
      </c>
      <c r="H27" s="53">
        <v>1</v>
      </c>
      <c r="I27" s="208">
        <v>0</v>
      </c>
      <c r="J27" s="44">
        <f t="shared" si="3"/>
        <v>1</v>
      </c>
      <c r="K27" s="43">
        <f t="shared" si="3"/>
        <v>5</v>
      </c>
      <c r="L27" s="6"/>
      <c r="M27" s="67">
        <v>8</v>
      </c>
      <c r="N27" s="45" t="s">
        <v>33</v>
      </c>
      <c r="O27" s="182">
        <v>8</v>
      </c>
      <c r="P27" s="46">
        <v>0</v>
      </c>
      <c r="Q27" s="47">
        <f t="shared" si="0"/>
        <v>1</v>
      </c>
      <c r="R27" s="46">
        <f t="shared" si="0"/>
        <v>5</v>
      </c>
      <c r="S27" s="8"/>
      <c r="T27" s="43">
        <v>8</v>
      </c>
      <c r="U27" s="48" t="s">
        <v>33</v>
      </c>
      <c r="V27" s="49">
        <f t="shared" si="1"/>
        <v>8</v>
      </c>
      <c r="W27" s="49">
        <v>0</v>
      </c>
      <c r="X27" s="50">
        <f t="shared" si="4"/>
        <v>8</v>
      </c>
      <c r="Y27" s="114">
        <f t="shared" si="5"/>
        <v>1</v>
      </c>
      <c r="Z27" s="114">
        <f t="shared" si="6"/>
        <v>5</v>
      </c>
      <c r="AA27" s="51">
        <f t="shared" si="7"/>
        <v>6</v>
      </c>
      <c r="AB27" s="52">
        <f t="shared" si="9"/>
        <v>0.75</v>
      </c>
    </row>
    <row r="28" spans="2:28" ht="63">
      <c r="B28" s="68">
        <v>10</v>
      </c>
      <c r="C28" s="69" t="s">
        <v>34</v>
      </c>
      <c r="D28" s="68">
        <v>0</v>
      </c>
      <c r="E28" s="70">
        <v>0</v>
      </c>
      <c r="F28" s="71">
        <v>0</v>
      </c>
      <c r="G28" s="70">
        <v>0</v>
      </c>
      <c r="H28" s="71"/>
      <c r="I28" s="70">
        <v>0</v>
      </c>
      <c r="J28" s="71">
        <f t="shared" si="3"/>
        <v>0</v>
      </c>
      <c r="K28" s="70">
        <f t="shared" si="3"/>
        <v>0</v>
      </c>
      <c r="L28" s="6"/>
      <c r="M28" s="72">
        <v>9</v>
      </c>
      <c r="N28" s="73" t="s">
        <v>34</v>
      </c>
      <c r="O28" s="185">
        <v>0</v>
      </c>
      <c r="P28" s="74">
        <v>0</v>
      </c>
      <c r="Q28" s="47">
        <f t="shared" si="0"/>
        <v>0</v>
      </c>
      <c r="R28" s="74">
        <f t="shared" si="0"/>
        <v>0</v>
      </c>
      <c r="S28" s="8"/>
      <c r="T28" s="68">
        <v>9</v>
      </c>
      <c r="U28" s="76" t="s">
        <v>34</v>
      </c>
      <c r="V28" s="77">
        <f t="shared" si="1"/>
        <v>0</v>
      </c>
      <c r="W28" s="77">
        <f t="shared" si="2"/>
        <v>0</v>
      </c>
      <c r="X28" s="78">
        <f t="shared" si="4"/>
        <v>0</v>
      </c>
      <c r="Y28" s="138">
        <f t="shared" si="5"/>
        <v>0</v>
      </c>
      <c r="Z28" s="138">
        <f t="shared" si="6"/>
        <v>0</v>
      </c>
      <c r="AA28" s="79">
        <f t="shared" si="7"/>
        <v>0</v>
      </c>
      <c r="AB28" s="80" t="e">
        <f t="shared" si="9"/>
        <v>#DIV/0!</v>
      </c>
    </row>
    <row r="29" spans="2:26" ht="15.75">
      <c r="B29" s="81"/>
      <c r="C29" s="210"/>
      <c r="D29" s="81"/>
      <c r="E29" s="81"/>
      <c r="F29" s="81"/>
      <c r="G29" s="81"/>
      <c r="H29" s="81"/>
      <c r="I29" s="81"/>
      <c r="J29" s="81"/>
      <c r="K29" s="81"/>
      <c r="L29" s="6"/>
      <c r="M29" s="83"/>
      <c r="N29" s="84"/>
      <c r="O29" s="8"/>
      <c r="P29" s="8"/>
      <c r="Q29" s="8"/>
      <c r="R29" s="8"/>
      <c r="S29" s="8"/>
      <c r="T29" s="83"/>
      <c r="U29" s="84"/>
      <c r="V29" s="8"/>
      <c r="W29" s="8"/>
      <c r="X29" s="8"/>
      <c r="Y29" s="8"/>
      <c r="Z29" s="8"/>
    </row>
    <row r="30" spans="2:21" ht="18.75" customHeight="1">
      <c r="B30" s="82"/>
      <c r="C30" s="241" t="s">
        <v>35</v>
      </c>
      <c r="D30" s="241"/>
      <c r="E30" s="241"/>
      <c r="F30" s="241"/>
      <c r="G30" s="241"/>
      <c r="H30" s="241"/>
      <c r="I30" s="241"/>
      <c r="J30" s="241"/>
      <c r="M30" s="85"/>
      <c r="N30" s="86"/>
      <c r="T30" s="85"/>
      <c r="U30" s="86"/>
    </row>
    <row r="31" spans="2:28" ht="16.5" customHeight="1">
      <c r="B31" s="82"/>
      <c r="C31" s="82"/>
      <c r="D31" s="82"/>
      <c r="E31" s="81"/>
      <c r="F31" s="81"/>
      <c r="J31" s="87"/>
      <c r="L31" s="2"/>
      <c r="M31" s="82"/>
      <c r="N31" s="242" t="s">
        <v>35</v>
      </c>
      <c r="O31" s="242"/>
      <c r="P31" s="242"/>
      <c r="Q31" s="242"/>
      <c r="R31" s="82"/>
      <c r="S31" s="82"/>
      <c r="T31" s="243" t="s">
        <v>35</v>
      </c>
      <c r="U31" s="243"/>
      <c r="V31" s="243"/>
      <c r="W31" s="243"/>
      <c r="X31" s="243"/>
      <c r="Y31" s="243"/>
      <c r="Z31" s="243"/>
      <c r="AA31" s="243"/>
      <c r="AB31" s="243"/>
    </row>
    <row r="32" spans="2:28" ht="15" customHeight="1">
      <c r="B32" s="235" t="s">
        <v>1</v>
      </c>
      <c r="C32" s="235" t="s">
        <v>2</v>
      </c>
      <c r="D32" s="235" t="s">
        <v>87</v>
      </c>
      <c r="E32" s="235"/>
      <c r="F32" s="235" t="s">
        <v>88</v>
      </c>
      <c r="G32" s="235"/>
      <c r="H32" s="235" t="s">
        <v>89</v>
      </c>
      <c r="I32" s="235"/>
      <c r="J32" s="244" t="s">
        <v>8</v>
      </c>
      <c r="K32" s="244"/>
      <c r="L32" s="6"/>
      <c r="M32" s="236" t="s">
        <v>1</v>
      </c>
      <c r="N32" s="236" t="s">
        <v>2</v>
      </c>
      <c r="O32" s="245">
        <v>2014</v>
      </c>
      <c r="P32" s="245"/>
      <c r="Q32" s="246">
        <v>2015</v>
      </c>
      <c r="R32" s="246"/>
      <c r="S32" s="8"/>
      <c r="T32" s="235" t="s">
        <v>1</v>
      </c>
      <c r="U32" s="235" t="s">
        <v>2</v>
      </c>
      <c r="V32" s="235">
        <v>2014</v>
      </c>
      <c r="W32" s="235"/>
      <c r="X32" s="235"/>
      <c r="Y32" s="235">
        <v>2015</v>
      </c>
      <c r="Z32" s="235"/>
      <c r="AA32" s="235"/>
      <c r="AB32" s="237" t="s">
        <v>4</v>
      </c>
    </row>
    <row r="33" spans="2:28" ht="14.25" customHeight="1">
      <c r="B33" s="235"/>
      <c r="C33" s="235"/>
      <c r="D33" s="235"/>
      <c r="E33" s="235"/>
      <c r="F33" s="235"/>
      <c r="G33" s="235"/>
      <c r="H33" s="235"/>
      <c r="I33" s="235"/>
      <c r="J33" s="244"/>
      <c r="K33" s="244"/>
      <c r="L33" s="6"/>
      <c r="M33" s="236"/>
      <c r="N33" s="236"/>
      <c r="O33" s="245"/>
      <c r="P33" s="245"/>
      <c r="Q33" s="246"/>
      <c r="R33" s="246"/>
      <c r="S33" s="8"/>
      <c r="T33" s="235"/>
      <c r="U33" s="235"/>
      <c r="V33" s="235"/>
      <c r="W33" s="235"/>
      <c r="X33" s="235"/>
      <c r="Y33" s="235"/>
      <c r="Z33" s="235"/>
      <c r="AA33" s="235"/>
      <c r="AB33" s="237"/>
    </row>
    <row r="34" spans="2:28" ht="17.25" customHeight="1">
      <c r="B34" s="235"/>
      <c r="C34" s="235"/>
      <c r="D34" s="11" t="s">
        <v>9</v>
      </c>
      <c r="E34" s="12" t="s">
        <v>10</v>
      </c>
      <c r="F34" s="11" t="s">
        <v>9</v>
      </c>
      <c r="G34" s="12" t="s">
        <v>10</v>
      </c>
      <c r="H34" s="11" t="s">
        <v>9</v>
      </c>
      <c r="I34" s="12" t="s">
        <v>10</v>
      </c>
      <c r="J34" s="11" t="s">
        <v>9</v>
      </c>
      <c r="K34" s="12" t="s">
        <v>10</v>
      </c>
      <c r="L34" s="6"/>
      <c r="M34" s="236"/>
      <c r="N34" s="236"/>
      <c r="O34" s="13" t="s">
        <v>9</v>
      </c>
      <c r="P34" s="88" t="s">
        <v>10</v>
      </c>
      <c r="Q34" s="13" t="s">
        <v>9</v>
      </c>
      <c r="R34" s="88" t="s">
        <v>10</v>
      </c>
      <c r="S34" s="89"/>
      <c r="T34" s="235"/>
      <c r="U34" s="235"/>
      <c r="V34" s="11" t="s">
        <v>9</v>
      </c>
      <c r="W34" s="17" t="s">
        <v>10</v>
      </c>
      <c r="X34" s="90" t="s">
        <v>11</v>
      </c>
      <c r="Y34" s="71" t="s">
        <v>9</v>
      </c>
      <c r="Z34" s="91" t="s">
        <v>10</v>
      </c>
      <c r="AA34" s="92" t="s">
        <v>11</v>
      </c>
      <c r="AB34" s="237"/>
    </row>
    <row r="35" spans="2:28" ht="15.75">
      <c r="B35" s="5">
        <v>1</v>
      </c>
      <c r="C35" s="19">
        <v>2</v>
      </c>
      <c r="D35" s="9">
        <v>3</v>
      </c>
      <c r="E35" s="93">
        <v>4</v>
      </c>
      <c r="F35" s="9">
        <v>5</v>
      </c>
      <c r="G35" s="94">
        <v>6</v>
      </c>
      <c r="H35" s="9">
        <v>7</v>
      </c>
      <c r="I35" s="93">
        <v>8</v>
      </c>
      <c r="J35" s="9">
        <v>9</v>
      </c>
      <c r="K35" s="94">
        <v>10</v>
      </c>
      <c r="L35" s="6"/>
      <c r="M35" s="7">
        <v>1</v>
      </c>
      <c r="N35" s="15">
        <v>2</v>
      </c>
      <c r="O35" s="13">
        <v>3</v>
      </c>
      <c r="P35" s="10">
        <v>4</v>
      </c>
      <c r="Q35" s="13">
        <v>5</v>
      </c>
      <c r="R35" s="10">
        <v>6</v>
      </c>
      <c r="S35" s="83"/>
      <c r="T35" s="5">
        <v>1</v>
      </c>
      <c r="U35" s="19">
        <v>2</v>
      </c>
      <c r="V35" s="95">
        <v>3</v>
      </c>
      <c r="W35" s="96">
        <v>4</v>
      </c>
      <c r="X35" s="95">
        <v>5</v>
      </c>
      <c r="Y35" s="11">
        <v>6</v>
      </c>
      <c r="Z35" s="9">
        <v>7</v>
      </c>
      <c r="AA35" s="96">
        <v>8</v>
      </c>
      <c r="AB35" s="96">
        <v>9</v>
      </c>
    </row>
    <row r="36" spans="2:30" ht="15.75">
      <c r="B36" s="97">
        <v>1</v>
      </c>
      <c r="C36" s="98" t="s">
        <v>93</v>
      </c>
      <c r="D36" s="99">
        <v>4</v>
      </c>
      <c r="E36" s="100">
        <v>2</v>
      </c>
      <c r="F36" s="101">
        <v>2</v>
      </c>
      <c r="G36" s="102">
        <v>7</v>
      </c>
      <c r="H36" s="99">
        <v>6</v>
      </c>
      <c r="I36" s="100">
        <v>1</v>
      </c>
      <c r="J36" s="101">
        <f aca="true" t="shared" si="10" ref="J36:K48">SUM(D36+F36+H36)</f>
        <v>12</v>
      </c>
      <c r="K36" s="102">
        <f t="shared" si="10"/>
        <v>10</v>
      </c>
      <c r="L36" s="6"/>
      <c r="M36" s="103">
        <v>1</v>
      </c>
      <c r="N36" s="104" t="s">
        <v>36</v>
      </c>
      <c r="O36" s="105">
        <v>10</v>
      </c>
      <c r="P36" s="106">
        <v>4</v>
      </c>
      <c r="Q36" s="105">
        <f>J36</f>
        <v>12</v>
      </c>
      <c r="R36" s="106">
        <f>K36</f>
        <v>10</v>
      </c>
      <c r="S36" s="89"/>
      <c r="T36" s="97">
        <v>1</v>
      </c>
      <c r="U36" s="98" t="s">
        <v>36</v>
      </c>
      <c r="V36" s="38">
        <f>O36</f>
        <v>10</v>
      </c>
      <c r="W36" s="38">
        <f>P36</f>
        <v>4</v>
      </c>
      <c r="X36" s="186">
        <f>V36+W36</f>
        <v>14</v>
      </c>
      <c r="Y36" s="107">
        <f>Q36</f>
        <v>12</v>
      </c>
      <c r="Z36" s="38">
        <f>R36</f>
        <v>10</v>
      </c>
      <c r="AA36" s="39">
        <f>Y36+Z36</f>
        <v>22</v>
      </c>
      <c r="AB36" s="41">
        <f>AA36/X36</f>
        <v>1.5714285714285714</v>
      </c>
      <c r="AD36" s="108"/>
    </row>
    <row r="37" spans="2:30" ht="15.75">
      <c r="B37" s="109">
        <v>2</v>
      </c>
      <c r="C37" s="42" t="s">
        <v>37</v>
      </c>
      <c r="D37" s="43">
        <v>5</v>
      </c>
      <c r="E37" s="110">
        <v>2</v>
      </c>
      <c r="F37" s="111">
        <v>3</v>
      </c>
      <c r="G37" s="31">
        <v>2</v>
      </c>
      <c r="H37" s="43">
        <v>7</v>
      </c>
      <c r="I37" s="110"/>
      <c r="J37" s="111">
        <f t="shared" si="10"/>
        <v>15</v>
      </c>
      <c r="K37" s="31">
        <f t="shared" si="10"/>
        <v>4</v>
      </c>
      <c r="L37" s="6"/>
      <c r="M37" s="112">
        <v>2</v>
      </c>
      <c r="N37" s="113" t="s">
        <v>37</v>
      </c>
      <c r="O37" s="105">
        <v>39</v>
      </c>
      <c r="P37" s="106">
        <v>9</v>
      </c>
      <c r="Q37" s="105">
        <f aca="true" t="shared" si="11" ref="Q37:R48">J37</f>
        <v>15</v>
      </c>
      <c r="R37" s="106">
        <f t="shared" si="11"/>
        <v>4</v>
      </c>
      <c r="S37" s="89"/>
      <c r="T37" s="109">
        <v>2</v>
      </c>
      <c r="U37" s="42" t="s">
        <v>37</v>
      </c>
      <c r="V37" s="114">
        <f>O37</f>
        <v>39</v>
      </c>
      <c r="W37" s="114">
        <f>P37</f>
        <v>9</v>
      </c>
      <c r="X37" s="187">
        <f>V37+W37</f>
        <v>48</v>
      </c>
      <c r="Y37" s="188">
        <f>Q37</f>
        <v>15</v>
      </c>
      <c r="Z37" s="49">
        <f>R37</f>
        <v>4</v>
      </c>
      <c r="AA37" s="50">
        <f>Y37+Z37</f>
        <v>19</v>
      </c>
      <c r="AB37" s="52">
        <f aca="true" t="shared" si="12" ref="AB37:AB48">AA37/X37</f>
        <v>0.3958333333333333</v>
      </c>
      <c r="AD37" s="108"/>
    </row>
    <row r="38" spans="2:30" ht="31.5">
      <c r="B38" s="109">
        <v>3</v>
      </c>
      <c r="C38" s="42" t="s">
        <v>38</v>
      </c>
      <c r="D38" s="43">
        <v>12</v>
      </c>
      <c r="E38" s="110">
        <v>1</v>
      </c>
      <c r="F38" s="111">
        <v>6</v>
      </c>
      <c r="G38" s="31"/>
      <c r="H38" s="43">
        <v>16</v>
      </c>
      <c r="I38" s="110"/>
      <c r="J38" s="111">
        <f t="shared" si="10"/>
        <v>34</v>
      </c>
      <c r="K38" s="31">
        <f t="shared" si="10"/>
        <v>1</v>
      </c>
      <c r="L38" s="6"/>
      <c r="M38" s="112">
        <v>3</v>
      </c>
      <c r="N38" s="113" t="s">
        <v>38</v>
      </c>
      <c r="O38" s="105">
        <v>8</v>
      </c>
      <c r="P38" s="106">
        <v>0</v>
      </c>
      <c r="Q38" s="105">
        <f t="shared" si="11"/>
        <v>34</v>
      </c>
      <c r="R38" s="106">
        <f t="shared" si="11"/>
        <v>1</v>
      </c>
      <c r="S38" s="89"/>
      <c r="T38" s="109">
        <v>3</v>
      </c>
      <c r="U38" s="42" t="s">
        <v>38</v>
      </c>
      <c r="V38" s="114">
        <f aca="true" t="shared" si="13" ref="V38:V48">O38</f>
        <v>8</v>
      </c>
      <c r="W38" s="114">
        <f aca="true" t="shared" si="14" ref="W38:W48">P38</f>
        <v>0</v>
      </c>
      <c r="X38" s="187">
        <f aca="true" t="shared" si="15" ref="X38:X48">V38+W38</f>
        <v>8</v>
      </c>
      <c r="Y38" s="188">
        <f aca="true" t="shared" si="16" ref="Y38:Y48">Q38</f>
        <v>34</v>
      </c>
      <c r="Z38" s="49">
        <f aca="true" t="shared" si="17" ref="Z38:Z48">R38</f>
        <v>1</v>
      </c>
      <c r="AA38" s="50">
        <f aca="true" t="shared" si="18" ref="AA38:AA48">Y38+Z38</f>
        <v>35</v>
      </c>
      <c r="AB38" s="52">
        <f t="shared" si="12"/>
        <v>4.375</v>
      </c>
      <c r="AD38" s="108"/>
    </row>
    <row r="39" spans="2:30" ht="15.75">
      <c r="B39" s="109">
        <v>4</v>
      </c>
      <c r="C39" s="42" t="s">
        <v>39</v>
      </c>
      <c r="D39" s="43"/>
      <c r="E39" s="110">
        <v>1</v>
      </c>
      <c r="F39" s="111"/>
      <c r="G39" s="31"/>
      <c r="H39" s="43"/>
      <c r="I39" s="110"/>
      <c r="J39" s="111">
        <f t="shared" si="10"/>
        <v>0</v>
      </c>
      <c r="K39" s="31">
        <f t="shared" si="10"/>
        <v>1</v>
      </c>
      <c r="L39" s="6"/>
      <c r="M39" s="112">
        <v>4</v>
      </c>
      <c r="N39" s="113" t="s">
        <v>39</v>
      </c>
      <c r="O39" s="105">
        <v>2</v>
      </c>
      <c r="P39" s="106">
        <v>2</v>
      </c>
      <c r="Q39" s="105">
        <f t="shared" si="11"/>
        <v>0</v>
      </c>
      <c r="R39" s="106">
        <f t="shared" si="11"/>
        <v>1</v>
      </c>
      <c r="S39" s="89"/>
      <c r="T39" s="109">
        <v>4</v>
      </c>
      <c r="U39" s="42" t="s">
        <v>39</v>
      </c>
      <c r="V39" s="114">
        <f t="shared" si="13"/>
        <v>2</v>
      </c>
      <c r="W39" s="114">
        <f t="shared" si="14"/>
        <v>2</v>
      </c>
      <c r="X39" s="187">
        <f t="shared" si="15"/>
        <v>4</v>
      </c>
      <c r="Y39" s="188">
        <f t="shared" si="16"/>
        <v>0</v>
      </c>
      <c r="Z39" s="49">
        <f t="shared" si="17"/>
        <v>1</v>
      </c>
      <c r="AA39" s="50">
        <f t="shared" si="18"/>
        <v>1</v>
      </c>
      <c r="AB39" s="52">
        <f t="shared" si="12"/>
        <v>0.25</v>
      </c>
      <c r="AD39" s="108"/>
    </row>
    <row r="40" spans="2:30" ht="15.75">
      <c r="B40" s="117">
        <v>5</v>
      </c>
      <c r="C40" s="56" t="s">
        <v>40</v>
      </c>
      <c r="D40" s="43"/>
      <c r="E40" s="118"/>
      <c r="F40" s="119"/>
      <c r="G40" s="120"/>
      <c r="H40" s="43"/>
      <c r="I40" s="118"/>
      <c r="J40" s="119">
        <f t="shared" si="10"/>
        <v>0</v>
      </c>
      <c r="K40" s="120">
        <f t="shared" si="10"/>
        <v>0</v>
      </c>
      <c r="L40" s="6"/>
      <c r="M40" s="121">
        <v>5</v>
      </c>
      <c r="N40" s="122" t="s">
        <v>40</v>
      </c>
      <c r="O40" s="105">
        <v>1</v>
      </c>
      <c r="P40" s="106">
        <v>1</v>
      </c>
      <c r="Q40" s="105">
        <f t="shared" si="11"/>
        <v>0</v>
      </c>
      <c r="R40" s="106">
        <f t="shared" si="11"/>
        <v>0</v>
      </c>
      <c r="S40" s="89"/>
      <c r="T40" s="117">
        <v>5</v>
      </c>
      <c r="U40" s="56" t="s">
        <v>40</v>
      </c>
      <c r="V40" s="114">
        <f t="shared" si="13"/>
        <v>1</v>
      </c>
      <c r="W40" s="114">
        <f t="shared" si="14"/>
        <v>1</v>
      </c>
      <c r="X40" s="187">
        <f t="shared" si="15"/>
        <v>2</v>
      </c>
      <c r="Y40" s="188">
        <f t="shared" si="16"/>
        <v>0</v>
      </c>
      <c r="Z40" s="49">
        <f t="shared" si="17"/>
        <v>0</v>
      </c>
      <c r="AA40" s="50">
        <f t="shared" si="18"/>
        <v>0</v>
      </c>
      <c r="AB40" s="52">
        <v>0</v>
      </c>
      <c r="AD40" s="108"/>
    </row>
    <row r="41" spans="2:30" ht="31.5">
      <c r="B41" s="109">
        <v>6</v>
      </c>
      <c r="C41" s="42" t="s">
        <v>41</v>
      </c>
      <c r="D41" s="43"/>
      <c r="E41" s="110"/>
      <c r="F41" s="111"/>
      <c r="G41" s="31"/>
      <c r="H41" s="43"/>
      <c r="I41" s="110"/>
      <c r="J41" s="111">
        <f t="shared" si="10"/>
        <v>0</v>
      </c>
      <c r="K41" s="31">
        <f t="shared" si="10"/>
        <v>0</v>
      </c>
      <c r="L41" s="6"/>
      <c r="M41" s="112">
        <v>6</v>
      </c>
      <c r="N41" s="113" t="s">
        <v>41</v>
      </c>
      <c r="O41" s="105">
        <v>1</v>
      </c>
      <c r="P41" s="106">
        <v>0</v>
      </c>
      <c r="Q41" s="105">
        <f t="shared" si="11"/>
        <v>0</v>
      </c>
      <c r="R41" s="106">
        <f t="shared" si="11"/>
        <v>0</v>
      </c>
      <c r="S41" s="89"/>
      <c r="T41" s="109">
        <v>6</v>
      </c>
      <c r="U41" s="42" t="s">
        <v>41</v>
      </c>
      <c r="V41" s="114">
        <f t="shared" si="13"/>
        <v>1</v>
      </c>
      <c r="W41" s="114">
        <f t="shared" si="14"/>
        <v>0</v>
      </c>
      <c r="X41" s="187">
        <f t="shared" si="15"/>
        <v>1</v>
      </c>
      <c r="Y41" s="188">
        <f t="shared" si="16"/>
        <v>0</v>
      </c>
      <c r="Z41" s="49">
        <f t="shared" si="17"/>
        <v>0</v>
      </c>
      <c r="AA41" s="50">
        <f t="shared" si="18"/>
        <v>0</v>
      </c>
      <c r="AB41" s="52">
        <f t="shared" si="12"/>
        <v>0</v>
      </c>
      <c r="AD41" s="108"/>
    </row>
    <row r="42" spans="2:30" ht="15.75">
      <c r="B42" s="109">
        <v>7</v>
      </c>
      <c r="C42" s="42" t="s">
        <v>42</v>
      </c>
      <c r="D42" s="43"/>
      <c r="E42" s="110"/>
      <c r="F42" s="111"/>
      <c r="G42" s="31"/>
      <c r="H42" s="43"/>
      <c r="I42" s="110"/>
      <c r="J42" s="111">
        <f t="shared" si="10"/>
        <v>0</v>
      </c>
      <c r="K42" s="31">
        <f t="shared" si="10"/>
        <v>0</v>
      </c>
      <c r="L42" s="6"/>
      <c r="M42" s="112">
        <v>7</v>
      </c>
      <c r="N42" s="113" t="s">
        <v>42</v>
      </c>
      <c r="O42" s="105">
        <v>1</v>
      </c>
      <c r="P42" s="106">
        <v>0</v>
      </c>
      <c r="Q42" s="105">
        <f t="shared" si="11"/>
        <v>0</v>
      </c>
      <c r="R42" s="106">
        <f t="shared" si="11"/>
        <v>0</v>
      </c>
      <c r="S42" s="89"/>
      <c r="T42" s="109">
        <v>7</v>
      </c>
      <c r="U42" s="42" t="s">
        <v>42</v>
      </c>
      <c r="V42" s="114">
        <f t="shared" si="13"/>
        <v>1</v>
      </c>
      <c r="W42" s="114">
        <f t="shared" si="14"/>
        <v>0</v>
      </c>
      <c r="X42" s="187">
        <f t="shared" si="15"/>
        <v>1</v>
      </c>
      <c r="Y42" s="188">
        <f t="shared" si="16"/>
        <v>0</v>
      </c>
      <c r="Z42" s="49">
        <f t="shared" si="17"/>
        <v>0</v>
      </c>
      <c r="AA42" s="50">
        <f t="shared" si="18"/>
        <v>0</v>
      </c>
      <c r="AB42" s="52">
        <v>0</v>
      </c>
      <c r="AD42" s="108"/>
    </row>
    <row r="43" spans="2:30" ht="15.75">
      <c r="B43" s="109">
        <v>8</v>
      </c>
      <c r="C43" s="42" t="s">
        <v>43</v>
      </c>
      <c r="D43" s="43">
        <v>2</v>
      </c>
      <c r="E43" s="110">
        <v>1</v>
      </c>
      <c r="F43" s="111">
        <v>5</v>
      </c>
      <c r="G43" s="31"/>
      <c r="H43" s="43">
        <v>3</v>
      </c>
      <c r="I43" s="110"/>
      <c r="J43" s="111">
        <f t="shared" si="10"/>
        <v>10</v>
      </c>
      <c r="K43" s="31">
        <f t="shared" si="10"/>
        <v>1</v>
      </c>
      <c r="L43" s="6"/>
      <c r="M43" s="112">
        <v>8</v>
      </c>
      <c r="N43" s="113" t="s">
        <v>43</v>
      </c>
      <c r="O43" s="105">
        <v>6</v>
      </c>
      <c r="P43" s="106">
        <v>1</v>
      </c>
      <c r="Q43" s="105">
        <f t="shared" si="11"/>
        <v>10</v>
      </c>
      <c r="R43" s="106">
        <f t="shared" si="11"/>
        <v>1</v>
      </c>
      <c r="S43" s="89"/>
      <c r="T43" s="109">
        <v>8</v>
      </c>
      <c r="U43" s="42" t="s">
        <v>43</v>
      </c>
      <c r="V43" s="114">
        <f t="shared" si="13"/>
        <v>6</v>
      </c>
      <c r="W43" s="114">
        <f t="shared" si="14"/>
        <v>1</v>
      </c>
      <c r="X43" s="187">
        <f t="shared" si="15"/>
        <v>7</v>
      </c>
      <c r="Y43" s="188">
        <f t="shared" si="16"/>
        <v>10</v>
      </c>
      <c r="Z43" s="49">
        <f t="shared" si="17"/>
        <v>1</v>
      </c>
      <c r="AA43" s="50">
        <f t="shared" si="18"/>
        <v>11</v>
      </c>
      <c r="AB43" s="52">
        <f t="shared" si="12"/>
        <v>1.5714285714285714</v>
      </c>
      <c r="AD43" s="108"/>
    </row>
    <row r="44" spans="2:30" ht="31.5">
      <c r="B44" s="109">
        <v>9</v>
      </c>
      <c r="C44" s="42" t="s">
        <v>102</v>
      </c>
      <c r="D44" s="43">
        <v>2</v>
      </c>
      <c r="E44" s="110"/>
      <c r="F44" s="111"/>
      <c r="G44" s="31"/>
      <c r="H44" s="43">
        <v>1</v>
      </c>
      <c r="I44" s="110"/>
      <c r="J44" s="111">
        <f t="shared" si="10"/>
        <v>3</v>
      </c>
      <c r="K44" s="31">
        <f t="shared" si="10"/>
        <v>0</v>
      </c>
      <c r="L44" s="6"/>
      <c r="M44" s="112">
        <v>9</v>
      </c>
      <c r="N44" s="113" t="s">
        <v>44</v>
      </c>
      <c r="O44" s="105">
        <v>6</v>
      </c>
      <c r="P44" s="106">
        <v>0</v>
      </c>
      <c r="Q44" s="105">
        <f t="shared" si="11"/>
        <v>3</v>
      </c>
      <c r="R44" s="106">
        <f t="shared" si="11"/>
        <v>0</v>
      </c>
      <c r="S44" s="89"/>
      <c r="T44" s="109">
        <v>9</v>
      </c>
      <c r="U44" s="42" t="s">
        <v>44</v>
      </c>
      <c r="V44" s="114">
        <f t="shared" si="13"/>
        <v>6</v>
      </c>
      <c r="W44" s="114">
        <f t="shared" si="14"/>
        <v>0</v>
      </c>
      <c r="X44" s="187">
        <f t="shared" si="15"/>
        <v>6</v>
      </c>
      <c r="Y44" s="188">
        <f t="shared" si="16"/>
        <v>3</v>
      </c>
      <c r="Z44" s="49">
        <f t="shared" si="17"/>
        <v>0</v>
      </c>
      <c r="AA44" s="50">
        <f t="shared" si="18"/>
        <v>3</v>
      </c>
      <c r="AB44" s="52">
        <f t="shared" si="12"/>
        <v>0.5</v>
      </c>
      <c r="AD44" s="108"/>
    </row>
    <row r="45" spans="2:30" ht="15.75">
      <c r="B45" s="109">
        <v>10</v>
      </c>
      <c r="C45" s="123" t="s">
        <v>101</v>
      </c>
      <c r="D45" s="124">
        <v>4</v>
      </c>
      <c r="E45" s="125">
        <v>2</v>
      </c>
      <c r="F45" s="126">
        <v>1</v>
      </c>
      <c r="G45" s="31"/>
      <c r="H45" s="124">
        <v>5</v>
      </c>
      <c r="I45" s="125"/>
      <c r="J45" s="126">
        <f t="shared" si="10"/>
        <v>10</v>
      </c>
      <c r="K45" s="31">
        <f t="shared" si="10"/>
        <v>2</v>
      </c>
      <c r="L45" s="6"/>
      <c r="M45" s="112">
        <v>10</v>
      </c>
      <c r="N45" s="127" t="s">
        <v>45</v>
      </c>
      <c r="O45" s="105">
        <v>4</v>
      </c>
      <c r="P45" s="106">
        <v>1</v>
      </c>
      <c r="Q45" s="105">
        <f t="shared" si="11"/>
        <v>10</v>
      </c>
      <c r="R45" s="106">
        <f t="shared" si="11"/>
        <v>2</v>
      </c>
      <c r="S45" s="89"/>
      <c r="T45" s="109">
        <v>10</v>
      </c>
      <c r="U45" s="123" t="s">
        <v>45</v>
      </c>
      <c r="V45" s="114">
        <f t="shared" si="13"/>
        <v>4</v>
      </c>
      <c r="W45" s="114">
        <f t="shared" si="14"/>
        <v>1</v>
      </c>
      <c r="X45" s="187">
        <f t="shared" si="15"/>
        <v>5</v>
      </c>
      <c r="Y45" s="188">
        <f t="shared" si="16"/>
        <v>10</v>
      </c>
      <c r="Z45" s="49">
        <f t="shared" si="17"/>
        <v>2</v>
      </c>
      <c r="AA45" s="50">
        <f t="shared" si="18"/>
        <v>12</v>
      </c>
      <c r="AB45" s="52">
        <f t="shared" si="12"/>
        <v>2.4</v>
      </c>
      <c r="AD45" s="108"/>
    </row>
    <row r="46" spans="2:30" ht="31.5">
      <c r="B46" s="109">
        <v>11</v>
      </c>
      <c r="C46" s="123" t="s">
        <v>103</v>
      </c>
      <c r="D46" s="124"/>
      <c r="E46" s="125"/>
      <c r="F46" s="126"/>
      <c r="G46" s="31"/>
      <c r="H46" s="124"/>
      <c r="I46" s="125"/>
      <c r="J46" s="126">
        <f t="shared" si="10"/>
        <v>0</v>
      </c>
      <c r="K46" s="31">
        <f t="shared" si="10"/>
        <v>0</v>
      </c>
      <c r="L46" s="6"/>
      <c r="M46" s="112">
        <v>11</v>
      </c>
      <c r="N46" s="127" t="s">
        <v>46</v>
      </c>
      <c r="O46" s="105">
        <v>0</v>
      </c>
      <c r="P46" s="106">
        <v>0</v>
      </c>
      <c r="Q46" s="105">
        <f t="shared" si="11"/>
        <v>0</v>
      </c>
      <c r="R46" s="106">
        <f t="shared" si="11"/>
        <v>0</v>
      </c>
      <c r="S46" s="89"/>
      <c r="T46" s="109">
        <v>11</v>
      </c>
      <c r="U46" s="123" t="s">
        <v>46</v>
      </c>
      <c r="V46" s="114">
        <f t="shared" si="13"/>
        <v>0</v>
      </c>
      <c r="W46" s="114">
        <f t="shared" si="14"/>
        <v>0</v>
      </c>
      <c r="X46" s="187">
        <f t="shared" si="15"/>
        <v>0</v>
      </c>
      <c r="Y46" s="188">
        <f t="shared" si="16"/>
        <v>0</v>
      </c>
      <c r="Z46" s="49">
        <f t="shared" si="17"/>
        <v>0</v>
      </c>
      <c r="AA46" s="50">
        <f t="shared" si="18"/>
        <v>0</v>
      </c>
      <c r="AB46" s="52" t="e">
        <f t="shared" si="12"/>
        <v>#DIV/0!</v>
      </c>
      <c r="AD46" s="108"/>
    </row>
    <row r="47" spans="2:30" ht="31.5">
      <c r="B47" s="109">
        <v>12</v>
      </c>
      <c r="C47" s="123" t="s">
        <v>104</v>
      </c>
      <c r="D47" s="124"/>
      <c r="E47" s="125"/>
      <c r="F47" s="126"/>
      <c r="G47" s="31"/>
      <c r="H47" s="124">
        <v>9</v>
      </c>
      <c r="I47" s="125"/>
      <c r="J47" s="126">
        <f t="shared" si="10"/>
        <v>9</v>
      </c>
      <c r="K47" s="31">
        <f t="shared" si="10"/>
        <v>0</v>
      </c>
      <c r="L47" s="6"/>
      <c r="M47" s="112">
        <v>12</v>
      </c>
      <c r="N47" s="127" t="s">
        <v>47</v>
      </c>
      <c r="O47" s="105">
        <v>0</v>
      </c>
      <c r="P47" s="106">
        <v>0</v>
      </c>
      <c r="Q47" s="105">
        <f t="shared" si="11"/>
        <v>9</v>
      </c>
      <c r="R47" s="106">
        <f t="shared" si="11"/>
        <v>0</v>
      </c>
      <c r="S47" s="89"/>
      <c r="T47" s="109">
        <v>12</v>
      </c>
      <c r="U47" s="123" t="s">
        <v>47</v>
      </c>
      <c r="V47" s="114">
        <f t="shared" si="13"/>
        <v>0</v>
      </c>
      <c r="W47" s="114">
        <f t="shared" si="14"/>
        <v>0</v>
      </c>
      <c r="X47" s="187">
        <f t="shared" si="15"/>
        <v>0</v>
      </c>
      <c r="Y47" s="188">
        <f t="shared" si="16"/>
        <v>9</v>
      </c>
      <c r="Z47" s="49">
        <f t="shared" si="17"/>
        <v>0</v>
      </c>
      <c r="AA47" s="50">
        <f t="shared" si="18"/>
        <v>9</v>
      </c>
      <c r="AB47" s="52">
        <v>0</v>
      </c>
      <c r="AD47" s="108"/>
    </row>
    <row r="48" spans="2:30" ht="15.75">
      <c r="B48" s="128">
        <v>13</v>
      </c>
      <c r="C48" s="129" t="s">
        <v>48</v>
      </c>
      <c r="D48" s="130">
        <v>9</v>
      </c>
      <c r="E48" s="131"/>
      <c r="F48" s="132">
        <v>11</v>
      </c>
      <c r="G48" s="133">
        <v>1</v>
      </c>
      <c r="H48" s="130">
        <v>0</v>
      </c>
      <c r="I48" s="131">
        <v>2</v>
      </c>
      <c r="J48" s="132">
        <f t="shared" si="10"/>
        <v>20</v>
      </c>
      <c r="K48" s="133">
        <f t="shared" si="10"/>
        <v>3</v>
      </c>
      <c r="L48" s="6"/>
      <c r="M48" s="134">
        <v>13</v>
      </c>
      <c r="N48" s="135" t="s">
        <v>48</v>
      </c>
      <c r="O48" s="136">
        <v>31</v>
      </c>
      <c r="P48" s="137">
        <v>9</v>
      </c>
      <c r="Q48" s="136">
        <f t="shared" si="11"/>
        <v>20</v>
      </c>
      <c r="R48" s="137">
        <f t="shared" si="11"/>
        <v>3</v>
      </c>
      <c r="S48" s="89"/>
      <c r="T48" s="128">
        <v>13</v>
      </c>
      <c r="U48" s="129" t="s">
        <v>48</v>
      </c>
      <c r="V48" s="138">
        <f t="shared" si="13"/>
        <v>31</v>
      </c>
      <c r="W48" s="138">
        <f t="shared" si="14"/>
        <v>9</v>
      </c>
      <c r="X48" s="189">
        <f t="shared" si="15"/>
        <v>40</v>
      </c>
      <c r="Y48" s="190">
        <f t="shared" si="16"/>
        <v>20</v>
      </c>
      <c r="Z48" s="77">
        <f t="shared" si="17"/>
        <v>3</v>
      </c>
      <c r="AA48" s="78">
        <f t="shared" si="18"/>
        <v>23</v>
      </c>
      <c r="AB48" s="80">
        <f t="shared" si="12"/>
        <v>0.575</v>
      </c>
      <c r="AD48" s="108"/>
    </row>
    <row r="49" spans="4:28" ht="12.75">
      <c r="D49">
        <f aca="true" t="shared" si="19" ref="D49:I49">SUM(D36:D48)</f>
        <v>38</v>
      </c>
      <c r="E49">
        <f t="shared" si="19"/>
        <v>9</v>
      </c>
      <c r="F49">
        <f t="shared" si="19"/>
        <v>28</v>
      </c>
      <c r="G49">
        <f t="shared" si="19"/>
        <v>10</v>
      </c>
      <c r="H49">
        <f t="shared" si="19"/>
        <v>47</v>
      </c>
      <c r="I49">
        <f t="shared" si="19"/>
        <v>3</v>
      </c>
      <c r="J49">
        <f>SUM(J36:J48)</f>
        <v>113</v>
      </c>
      <c r="K49">
        <f>SUM(K36:K48)</f>
        <v>22</v>
      </c>
      <c r="O49">
        <f>SUM(O36:O48)</f>
        <v>109</v>
      </c>
      <c r="P49">
        <f>SUM(P36:P48)</f>
        <v>27</v>
      </c>
      <c r="Q49">
        <f>SUM(Q36:Q48)</f>
        <v>113</v>
      </c>
      <c r="R49">
        <f>SUM(R36:R48)</f>
        <v>22</v>
      </c>
      <c r="T49" s="141"/>
      <c r="U49" s="141"/>
      <c r="V49" s="141">
        <f>SUM(V36:V48)</f>
        <v>109</v>
      </c>
      <c r="W49" s="141">
        <f>SUM(W36:W48)</f>
        <v>27</v>
      </c>
      <c r="X49" s="141"/>
      <c r="Y49" s="141">
        <f>SUM(Y36:Y48)</f>
        <v>113</v>
      </c>
      <c r="Z49" s="141">
        <f>SUM(Z36:Z48)</f>
        <v>22</v>
      </c>
      <c r="AA49" s="141"/>
      <c r="AB49" s="141"/>
    </row>
    <row r="50" spans="2:28" ht="15.75">
      <c r="B50" s="82"/>
      <c r="C50" s="82"/>
      <c r="D50" s="82"/>
      <c r="E50" s="81"/>
      <c r="F50" s="81"/>
      <c r="M50" s="82"/>
      <c r="N50" s="82"/>
      <c r="T50" s="141"/>
      <c r="U50" s="141"/>
      <c r="V50" s="141"/>
      <c r="W50" s="141"/>
      <c r="X50" s="141"/>
      <c r="Y50" s="141"/>
      <c r="Z50" s="141"/>
      <c r="AA50" s="141"/>
      <c r="AB50" s="141"/>
    </row>
    <row r="51" spans="2:28" ht="52.5" customHeight="1">
      <c r="B51" s="234" t="s">
        <v>49</v>
      </c>
      <c r="C51" s="234"/>
      <c r="D51" s="234"/>
      <c r="E51" s="234"/>
      <c r="F51" s="234"/>
      <c r="G51" s="234"/>
      <c r="H51" s="234"/>
      <c r="I51" s="234"/>
      <c r="J51" s="234"/>
      <c r="K51" s="234"/>
      <c r="L51" s="2"/>
      <c r="M51" s="247" t="s">
        <v>49</v>
      </c>
      <c r="N51" s="247"/>
      <c r="O51" s="247"/>
      <c r="P51" s="247"/>
      <c r="Q51" s="247"/>
      <c r="R51" s="247"/>
      <c r="S51" s="81"/>
      <c r="T51" s="247" t="s">
        <v>49</v>
      </c>
      <c r="U51" s="247"/>
      <c r="V51" s="247"/>
      <c r="W51" s="247"/>
      <c r="X51" s="247"/>
      <c r="Y51" s="247"/>
      <c r="Z51" s="247"/>
      <c r="AA51" s="247"/>
      <c r="AB51" s="247"/>
    </row>
    <row r="52" spans="2:28" ht="16.5" customHeight="1">
      <c r="B52" s="235" t="s">
        <v>50</v>
      </c>
      <c r="C52" s="244" t="s">
        <v>51</v>
      </c>
      <c r="D52" s="235" t="s">
        <v>87</v>
      </c>
      <c r="E52" s="235"/>
      <c r="F52" s="235" t="s">
        <v>88</v>
      </c>
      <c r="G52" s="235"/>
      <c r="H52" s="235" t="s">
        <v>89</v>
      </c>
      <c r="I52" s="235"/>
      <c r="J52" s="237" t="s">
        <v>8</v>
      </c>
      <c r="K52" s="237"/>
      <c r="L52" s="6"/>
      <c r="M52" s="236" t="s">
        <v>50</v>
      </c>
      <c r="N52" s="250" t="s">
        <v>51</v>
      </c>
      <c r="O52" s="251">
        <v>2014</v>
      </c>
      <c r="P52" s="251"/>
      <c r="Q52" s="252">
        <v>2015</v>
      </c>
      <c r="R52" s="252"/>
      <c r="S52" s="89"/>
      <c r="T52" s="235" t="s">
        <v>50</v>
      </c>
      <c r="U52" s="248" t="s">
        <v>51</v>
      </c>
      <c r="V52" s="249">
        <v>2014</v>
      </c>
      <c r="W52" s="249"/>
      <c r="X52" s="249"/>
      <c r="Y52" s="249">
        <v>2015</v>
      </c>
      <c r="Z52" s="249"/>
      <c r="AA52" s="249"/>
      <c r="AB52" s="237" t="s">
        <v>4</v>
      </c>
    </row>
    <row r="53" spans="2:28" ht="15.75">
      <c r="B53" s="235"/>
      <c r="C53" s="244"/>
      <c r="D53" s="9" t="s">
        <v>9</v>
      </c>
      <c r="E53" s="143" t="s">
        <v>10</v>
      </c>
      <c r="F53" s="9" t="s">
        <v>9</v>
      </c>
      <c r="G53" s="144" t="s">
        <v>10</v>
      </c>
      <c r="H53" s="9" t="s">
        <v>9</v>
      </c>
      <c r="I53" s="143" t="s">
        <v>10</v>
      </c>
      <c r="J53" s="9" t="s">
        <v>9</v>
      </c>
      <c r="K53" s="144" t="s">
        <v>10</v>
      </c>
      <c r="L53" s="6"/>
      <c r="M53" s="236"/>
      <c r="N53" s="250"/>
      <c r="O53" s="13" t="s">
        <v>9</v>
      </c>
      <c r="P53" s="14" t="s">
        <v>10</v>
      </c>
      <c r="Q53" s="15" t="s">
        <v>9</v>
      </c>
      <c r="R53" s="14" t="s">
        <v>10</v>
      </c>
      <c r="S53" s="16"/>
      <c r="T53" s="235"/>
      <c r="U53" s="248"/>
      <c r="V53" s="11" t="s">
        <v>9</v>
      </c>
      <c r="W53" s="17" t="s">
        <v>10</v>
      </c>
      <c r="X53" s="18" t="s">
        <v>11</v>
      </c>
      <c r="Y53" s="142" t="s">
        <v>9</v>
      </c>
      <c r="Z53" s="91" t="s">
        <v>10</v>
      </c>
      <c r="AA53" s="92" t="s">
        <v>11</v>
      </c>
      <c r="AB53" s="237"/>
    </row>
    <row r="54" spans="2:28" ht="15.75">
      <c r="B54" s="5">
        <v>1</v>
      </c>
      <c r="C54" s="19">
        <v>2</v>
      </c>
      <c r="D54" s="9">
        <v>3</v>
      </c>
      <c r="E54" s="93">
        <v>4</v>
      </c>
      <c r="F54" s="9">
        <v>5</v>
      </c>
      <c r="G54" s="94">
        <v>6</v>
      </c>
      <c r="H54" s="9">
        <v>7</v>
      </c>
      <c r="I54" s="93">
        <v>8</v>
      </c>
      <c r="J54" s="96">
        <v>9</v>
      </c>
      <c r="K54" s="145">
        <v>10</v>
      </c>
      <c r="L54" s="6"/>
      <c r="M54" s="7">
        <v>1</v>
      </c>
      <c r="N54" s="15">
        <v>2</v>
      </c>
      <c r="O54" s="13">
        <v>3</v>
      </c>
      <c r="P54" s="10">
        <v>4</v>
      </c>
      <c r="Q54" s="15">
        <v>5</v>
      </c>
      <c r="R54" s="10">
        <v>6</v>
      </c>
      <c r="S54" s="83"/>
      <c r="T54" s="5">
        <v>1</v>
      </c>
      <c r="U54" s="19">
        <v>2</v>
      </c>
      <c r="V54" s="95">
        <v>3</v>
      </c>
      <c r="W54" s="96">
        <v>4</v>
      </c>
      <c r="X54" s="96">
        <v>5</v>
      </c>
      <c r="Y54" s="96">
        <v>6</v>
      </c>
      <c r="Z54" s="96">
        <v>7</v>
      </c>
      <c r="AA54" s="96">
        <v>8</v>
      </c>
      <c r="AB54" s="9">
        <v>9</v>
      </c>
    </row>
    <row r="55" spans="2:28" ht="15.75">
      <c r="B55" s="49">
        <v>1</v>
      </c>
      <c r="C55" s="146" t="s">
        <v>52</v>
      </c>
      <c r="D55" s="38"/>
      <c r="E55" s="147"/>
      <c r="F55" s="38"/>
      <c r="G55" s="148"/>
      <c r="H55" s="38"/>
      <c r="I55" s="147"/>
      <c r="J55" s="99">
        <f>SUM(D55+F55+H55)</f>
        <v>0</v>
      </c>
      <c r="K55" s="99">
        <f>SUM(E55+G55+I55)</f>
        <v>0</v>
      </c>
      <c r="L55" s="6"/>
      <c r="M55" s="158">
        <v>1</v>
      </c>
      <c r="N55" s="150" t="s">
        <v>52</v>
      </c>
      <c r="O55" s="151">
        <v>0</v>
      </c>
      <c r="P55" s="152">
        <v>1</v>
      </c>
      <c r="Q55" s="153">
        <f>J55</f>
        <v>0</v>
      </c>
      <c r="R55" s="152">
        <f>K55</f>
        <v>0</v>
      </c>
      <c r="S55" s="89"/>
      <c r="T55" s="49">
        <v>1</v>
      </c>
      <c r="U55" s="154" t="s">
        <v>52</v>
      </c>
      <c r="V55" s="38">
        <f>O55</f>
        <v>0</v>
      </c>
      <c r="W55" s="38">
        <f>P55</f>
        <v>1</v>
      </c>
      <c r="X55" s="186">
        <f>V55+W55</f>
        <v>1</v>
      </c>
      <c r="Y55" s="147">
        <f>Q55</f>
        <v>0</v>
      </c>
      <c r="Z55" s="107">
        <f>R55</f>
        <v>0</v>
      </c>
      <c r="AA55" s="39">
        <f>Y55+Z55</f>
        <v>0</v>
      </c>
      <c r="AB55" s="41">
        <f>AA55/X55</f>
        <v>0</v>
      </c>
    </row>
    <row r="56" spans="2:28" ht="47.25">
      <c r="B56" s="49">
        <v>2</v>
      </c>
      <c r="C56" s="155" t="s">
        <v>53</v>
      </c>
      <c r="D56" s="114"/>
      <c r="E56" s="156"/>
      <c r="F56" s="114"/>
      <c r="G56" s="157"/>
      <c r="H56" s="114">
        <v>1</v>
      </c>
      <c r="I56" s="156"/>
      <c r="J56" s="43">
        <f aca="true" t="shared" si="20" ref="J56:J86">SUM(D56+F56+H56)</f>
        <v>1</v>
      </c>
      <c r="K56" s="43">
        <f aca="true" t="shared" si="21" ref="K56:K86">SUM(E56+G56+I56)</f>
        <v>0</v>
      </c>
      <c r="L56" s="6"/>
      <c r="M56" s="158">
        <v>2</v>
      </c>
      <c r="N56" s="159" t="s">
        <v>53</v>
      </c>
      <c r="O56" s="105">
        <v>3</v>
      </c>
      <c r="P56" s="106">
        <v>1</v>
      </c>
      <c r="Q56" s="160">
        <f>J56</f>
        <v>1</v>
      </c>
      <c r="R56" s="106">
        <f>K56</f>
        <v>0</v>
      </c>
      <c r="S56" s="89"/>
      <c r="T56" s="49">
        <v>2</v>
      </c>
      <c r="U56" s="161" t="s">
        <v>53</v>
      </c>
      <c r="V56" s="114">
        <f>O56</f>
        <v>3</v>
      </c>
      <c r="W56" s="114">
        <f>P56</f>
        <v>1</v>
      </c>
      <c r="X56" s="187">
        <f>V56+W56</f>
        <v>4</v>
      </c>
      <c r="Y56" s="191">
        <f>Q56</f>
        <v>1</v>
      </c>
      <c r="Z56" s="188">
        <f>R56</f>
        <v>0</v>
      </c>
      <c r="AA56" s="50">
        <f>Y56+Z56</f>
        <v>1</v>
      </c>
      <c r="AB56" s="52">
        <v>0</v>
      </c>
    </row>
    <row r="57" spans="2:28" ht="15.75">
      <c r="B57" s="49">
        <v>3</v>
      </c>
      <c r="C57" s="162" t="s">
        <v>54</v>
      </c>
      <c r="D57" s="114"/>
      <c r="E57" s="156"/>
      <c r="F57" s="114"/>
      <c r="G57" s="157"/>
      <c r="H57" s="114"/>
      <c r="I57" s="156"/>
      <c r="J57" s="43">
        <f t="shared" si="20"/>
        <v>0</v>
      </c>
      <c r="K57" s="43">
        <f t="shared" si="21"/>
        <v>0</v>
      </c>
      <c r="L57" s="6"/>
      <c r="M57" s="158">
        <v>3</v>
      </c>
      <c r="N57" s="162" t="s">
        <v>54</v>
      </c>
      <c r="O57" s="105">
        <v>1</v>
      </c>
      <c r="P57" s="106">
        <v>0</v>
      </c>
      <c r="Q57" s="160">
        <f aca="true" t="shared" si="22" ref="Q57:R86">J57</f>
        <v>0</v>
      </c>
      <c r="R57" s="106">
        <f t="shared" si="22"/>
        <v>0</v>
      </c>
      <c r="S57" s="89"/>
      <c r="T57" s="49">
        <v>3</v>
      </c>
      <c r="U57" s="155" t="s">
        <v>54</v>
      </c>
      <c r="V57" s="114">
        <f aca="true" t="shared" si="23" ref="V57:V86">O57</f>
        <v>1</v>
      </c>
      <c r="W57" s="114">
        <f aca="true" t="shared" si="24" ref="W57:W86">P57</f>
        <v>0</v>
      </c>
      <c r="X57" s="187">
        <f aca="true" t="shared" si="25" ref="X57:X86">V57+W57</f>
        <v>1</v>
      </c>
      <c r="Y57" s="191">
        <f aca="true" t="shared" si="26" ref="Y57:Y86">Q57</f>
        <v>0</v>
      </c>
      <c r="Z57" s="188">
        <f aca="true" t="shared" si="27" ref="Z57:Z86">R57</f>
        <v>0</v>
      </c>
      <c r="AA57" s="50">
        <f aca="true" t="shared" si="28" ref="AA57:AA86">Y57+Z57</f>
        <v>0</v>
      </c>
      <c r="AB57" s="52">
        <v>0</v>
      </c>
    </row>
    <row r="58" spans="2:28" ht="47.25">
      <c r="B58" s="49">
        <v>4</v>
      </c>
      <c r="C58" s="155" t="s">
        <v>55</v>
      </c>
      <c r="D58" s="114"/>
      <c r="E58" s="156"/>
      <c r="F58" s="114"/>
      <c r="G58" s="157"/>
      <c r="H58" s="114"/>
      <c r="I58" s="156"/>
      <c r="J58" s="43">
        <f t="shared" si="20"/>
        <v>0</v>
      </c>
      <c r="K58" s="43">
        <f t="shared" si="21"/>
        <v>0</v>
      </c>
      <c r="L58" s="6"/>
      <c r="M58" s="158">
        <v>4</v>
      </c>
      <c r="N58" s="159" t="s">
        <v>56</v>
      </c>
      <c r="O58" s="105">
        <v>0</v>
      </c>
      <c r="P58" s="106">
        <v>0</v>
      </c>
      <c r="Q58" s="160">
        <f t="shared" si="22"/>
        <v>0</v>
      </c>
      <c r="R58" s="106">
        <f t="shared" si="22"/>
        <v>0</v>
      </c>
      <c r="S58" s="89"/>
      <c r="T58" s="49">
        <v>4</v>
      </c>
      <c r="U58" s="161" t="s">
        <v>55</v>
      </c>
      <c r="V58" s="114">
        <f t="shared" si="23"/>
        <v>0</v>
      </c>
      <c r="W58" s="114">
        <f t="shared" si="24"/>
        <v>0</v>
      </c>
      <c r="X58" s="187">
        <f t="shared" si="25"/>
        <v>0</v>
      </c>
      <c r="Y58" s="191">
        <f t="shared" si="26"/>
        <v>0</v>
      </c>
      <c r="Z58" s="188">
        <f t="shared" si="27"/>
        <v>0</v>
      </c>
      <c r="AA58" s="50">
        <f t="shared" si="28"/>
        <v>0</v>
      </c>
      <c r="AB58" s="52" t="e">
        <f>AA58/X58</f>
        <v>#DIV/0!</v>
      </c>
    </row>
    <row r="59" spans="2:28" ht="15.75">
      <c r="B59" s="49">
        <v>5</v>
      </c>
      <c r="C59" s="155" t="s">
        <v>57</v>
      </c>
      <c r="D59" s="114"/>
      <c r="E59" s="156"/>
      <c r="F59" s="114"/>
      <c r="G59" s="157">
        <v>1</v>
      </c>
      <c r="H59" s="114">
        <v>1</v>
      </c>
      <c r="I59" s="156"/>
      <c r="J59" s="43">
        <f t="shared" si="20"/>
        <v>1</v>
      </c>
      <c r="K59" s="43">
        <f t="shared" si="21"/>
        <v>1</v>
      </c>
      <c r="L59" s="6"/>
      <c r="M59" s="158">
        <v>5</v>
      </c>
      <c r="N59" s="159" t="s">
        <v>57</v>
      </c>
      <c r="O59" s="105">
        <v>3</v>
      </c>
      <c r="P59" s="106">
        <v>2</v>
      </c>
      <c r="Q59" s="160">
        <f t="shared" si="22"/>
        <v>1</v>
      </c>
      <c r="R59" s="106">
        <f t="shared" si="22"/>
        <v>1</v>
      </c>
      <c r="S59" s="89"/>
      <c r="T59" s="49">
        <v>5</v>
      </c>
      <c r="U59" s="161" t="s">
        <v>57</v>
      </c>
      <c r="V59" s="114">
        <f t="shared" si="23"/>
        <v>3</v>
      </c>
      <c r="W59" s="114">
        <f t="shared" si="24"/>
        <v>2</v>
      </c>
      <c r="X59" s="187">
        <f t="shared" si="25"/>
        <v>5</v>
      </c>
      <c r="Y59" s="191">
        <f t="shared" si="26"/>
        <v>1</v>
      </c>
      <c r="Z59" s="188">
        <f t="shared" si="27"/>
        <v>1</v>
      </c>
      <c r="AA59" s="50">
        <f t="shared" si="28"/>
        <v>2</v>
      </c>
      <c r="AB59" s="52">
        <v>0</v>
      </c>
    </row>
    <row r="60" spans="2:28" ht="15.75">
      <c r="B60" s="49">
        <v>6</v>
      </c>
      <c r="C60" s="155" t="s">
        <v>58</v>
      </c>
      <c r="D60" s="163">
        <v>2</v>
      </c>
      <c r="E60" s="164"/>
      <c r="F60" s="163">
        <v>8</v>
      </c>
      <c r="G60" s="165">
        <v>1</v>
      </c>
      <c r="H60" s="163">
        <v>3</v>
      </c>
      <c r="I60" s="164">
        <v>2</v>
      </c>
      <c r="J60" s="43">
        <f t="shared" si="20"/>
        <v>13</v>
      </c>
      <c r="K60" s="43">
        <f t="shared" si="21"/>
        <v>3</v>
      </c>
      <c r="L60" s="6"/>
      <c r="M60" s="158">
        <v>6</v>
      </c>
      <c r="N60" s="159" t="s">
        <v>58</v>
      </c>
      <c r="O60" s="105">
        <v>9</v>
      </c>
      <c r="P60" s="106">
        <v>6</v>
      </c>
      <c r="Q60" s="160">
        <f t="shared" si="22"/>
        <v>13</v>
      </c>
      <c r="R60" s="106">
        <f t="shared" si="22"/>
        <v>3</v>
      </c>
      <c r="S60" s="89"/>
      <c r="T60" s="49">
        <v>6</v>
      </c>
      <c r="U60" s="161" t="s">
        <v>58</v>
      </c>
      <c r="V60" s="114">
        <f t="shared" si="23"/>
        <v>9</v>
      </c>
      <c r="W60" s="114">
        <f t="shared" si="24"/>
        <v>6</v>
      </c>
      <c r="X60" s="187">
        <f t="shared" si="25"/>
        <v>15</v>
      </c>
      <c r="Y60" s="191">
        <f t="shared" si="26"/>
        <v>13</v>
      </c>
      <c r="Z60" s="188">
        <f t="shared" si="27"/>
        <v>3</v>
      </c>
      <c r="AA60" s="50">
        <f t="shared" si="28"/>
        <v>16</v>
      </c>
      <c r="AB60" s="52">
        <f>AA60/X60</f>
        <v>1.0666666666666667</v>
      </c>
    </row>
    <row r="61" spans="2:28" ht="15.75">
      <c r="B61" s="49">
        <v>7</v>
      </c>
      <c r="C61" s="155" t="s">
        <v>59</v>
      </c>
      <c r="D61" s="114"/>
      <c r="E61" s="156"/>
      <c r="F61" s="114"/>
      <c r="G61" s="157"/>
      <c r="H61" s="114"/>
      <c r="I61" s="156">
        <v>1</v>
      </c>
      <c r="J61" s="43">
        <f t="shared" si="20"/>
        <v>0</v>
      </c>
      <c r="K61" s="43">
        <f t="shared" si="21"/>
        <v>1</v>
      </c>
      <c r="L61" s="6"/>
      <c r="M61" s="158">
        <v>7</v>
      </c>
      <c r="N61" s="159" t="s">
        <v>59</v>
      </c>
      <c r="O61" s="105">
        <v>0</v>
      </c>
      <c r="P61" s="106">
        <v>1</v>
      </c>
      <c r="Q61" s="160">
        <f t="shared" si="22"/>
        <v>0</v>
      </c>
      <c r="R61" s="106">
        <f t="shared" si="22"/>
        <v>1</v>
      </c>
      <c r="S61" s="89"/>
      <c r="T61" s="49">
        <v>7</v>
      </c>
      <c r="U61" s="161" t="s">
        <v>59</v>
      </c>
      <c r="V61" s="114">
        <f t="shared" si="23"/>
        <v>0</v>
      </c>
      <c r="W61" s="114">
        <f t="shared" si="24"/>
        <v>1</v>
      </c>
      <c r="X61" s="187">
        <f t="shared" si="25"/>
        <v>1</v>
      </c>
      <c r="Y61" s="191">
        <f t="shared" si="26"/>
        <v>0</v>
      </c>
      <c r="Z61" s="188">
        <f t="shared" si="27"/>
        <v>1</v>
      </c>
      <c r="AA61" s="50">
        <f t="shared" si="28"/>
        <v>1</v>
      </c>
      <c r="AB61" s="52">
        <v>0</v>
      </c>
    </row>
    <row r="62" spans="2:28" ht="15.75">
      <c r="B62" s="49">
        <v>8</v>
      </c>
      <c r="C62" s="166" t="s">
        <v>60</v>
      </c>
      <c r="D62" s="114">
        <v>15</v>
      </c>
      <c r="E62" s="156">
        <v>6</v>
      </c>
      <c r="F62" s="114">
        <v>12</v>
      </c>
      <c r="G62" s="157">
        <v>2</v>
      </c>
      <c r="H62" s="114">
        <v>15</v>
      </c>
      <c r="I62" s="156"/>
      <c r="J62" s="43">
        <f t="shared" si="20"/>
        <v>42</v>
      </c>
      <c r="K62" s="43">
        <f t="shared" si="21"/>
        <v>8</v>
      </c>
      <c r="L62" s="6"/>
      <c r="M62" s="158">
        <v>8</v>
      </c>
      <c r="N62" s="167" t="s">
        <v>60</v>
      </c>
      <c r="O62" s="105">
        <v>54</v>
      </c>
      <c r="P62" s="106">
        <v>9</v>
      </c>
      <c r="Q62" s="160">
        <f t="shared" si="22"/>
        <v>42</v>
      </c>
      <c r="R62" s="106">
        <f t="shared" si="22"/>
        <v>8</v>
      </c>
      <c r="S62" s="89"/>
      <c r="T62" s="49">
        <v>8</v>
      </c>
      <c r="U62" s="168" t="s">
        <v>60</v>
      </c>
      <c r="V62" s="114">
        <f t="shared" si="23"/>
        <v>54</v>
      </c>
      <c r="W62" s="114">
        <f t="shared" si="24"/>
        <v>9</v>
      </c>
      <c r="X62" s="187">
        <f t="shared" si="25"/>
        <v>63</v>
      </c>
      <c r="Y62" s="191">
        <f t="shared" si="26"/>
        <v>42</v>
      </c>
      <c r="Z62" s="188">
        <f t="shared" si="27"/>
        <v>8</v>
      </c>
      <c r="AA62" s="50">
        <f t="shared" si="28"/>
        <v>50</v>
      </c>
      <c r="AB62" s="52">
        <f aca="true" t="shared" si="29" ref="AB62:AB67">AA62/X62</f>
        <v>0.7936507936507936</v>
      </c>
    </row>
    <row r="63" spans="2:28" ht="15.75">
      <c r="B63" s="49">
        <v>9</v>
      </c>
      <c r="C63" s="155" t="s">
        <v>61</v>
      </c>
      <c r="D63" s="114"/>
      <c r="E63" s="156"/>
      <c r="F63" s="114"/>
      <c r="G63" s="157"/>
      <c r="H63" s="114"/>
      <c r="I63" s="156"/>
      <c r="J63" s="43">
        <f t="shared" si="20"/>
        <v>0</v>
      </c>
      <c r="K63" s="43">
        <f t="shared" si="21"/>
        <v>0</v>
      </c>
      <c r="L63" s="6"/>
      <c r="M63" s="158">
        <v>9</v>
      </c>
      <c r="N63" s="159" t="s">
        <v>61</v>
      </c>
      <c r="O63" s="105">
        <v>0</v>
      </c>
      <c r="P63" s="106">
        <v>0</v>
      </c>
      <c r="Q63" s="160">
        <f t="shared" si="22"/>
        <v>0</v>
      </c>
      <c r="R63" s="106">
        <f t="shared" si="22"/>
        <v>0</v>
      </c>
      <c r="S63" s="89"/>
      <c r="T63" s="49">
        <v>9</v>
      </c>
      <c r="U63" s="161" t="s">
        <v>61</v>
      </c>
      <c r="V63" s="114">
        <f t="shared" si="23"/>
        <v>0</v>
      </c>
      <c r="W63" s="114">
        <f t="shared" si="24"/>
        <v>0</v>
      </c>
      <c r="X63" s="187">
        <f t="shared" si="25"/>
        <v>0</v>
      </c>
      <c r="Y63" s="191">
        <f t="shared" si="26"/>
        <v>0</v>
      </c>
      <c r="Z63" s="188">
        <f t="shared" si="27"/>
        <v>0</v>
      </c>
      <c r="AA63" s="50">
        <f t="shared" si="28"/>
        <v>0</v>
      </c>
      <c r="AB63" s="52" t="e">
        <f t="shared" si="29"/>
        <v>#DIV/0!</v>
      </c>
    </row>
    <row r="64" spans="2:28" ht="15.75">
      <c r="B64" s="49">
        <v>10</v>
      </c>
      <c r="C64" s="166" t="s">
        <v>62</v>
      </c>
      <c r="D64" s="114">
        <v>1</v>
      </c>
      <c r="E64" s="156"/>
      <c r="F64" s="114"/>
      <c r="G64" s="157"/>
      <c r="H64" s="114">
        <v>3</v>
      </c>
      <c r="I64" s="156"/>
      <c r="J64" s="43">
        <f t="shared" si="20"/>
        <v>4</v>
      </c>
      <c r="K64" s="43">
        <f t="shared" si="21"/>
        <v>0</v>
      </c>
      <c r="L64" s="6"/>
      <c r="M64" s="158">
        <v>10</v>
      </c>
      <c r="N64" s="167" t="s">
        <v>62</v>
      </c>
      <c r="O64" s="105">
        <v>3</v>
      </c>
      <c r="P64" s="106">
        <v>0</v>
      </c>
      <c r="Q64" s="160">
        <f t="shared" si="22"/>
        <v>4</v>
      </c>
      <c r="R64" s="106">
        <f t="shared" si="22"/>
        <v>0</v>
      </c>
      <c r="S64" s="89"/>
      <c r="T64" s="49">
        <v>10</v>
      </c>
      <c r="U64" s="168" t="s">
        <v>62</v>
      </c>
      <c r="V64" s="114">
        <f t="shared" si="23"/>
        <v>3</v>
      </c>
      <c r="W64" s="114">
        <f t="shared" si="24"/>
        <v>0</v>
      </c>
      <c r="X64" s="187">
        <f t="shared" si="25"/>
        <v>3</v>
      </c>
      <c r="Y64" s="191">
        <f t="shared" si="26"/>
        <v>4</v>
      </c>
      <c r="Z64" s="188">
        <f t="shared" si="27"/>
        <v>0</v>
      </c>
      <c r="AA64" s="50">
        <f t="shared" si="28"/>
        <v>4</v>
      </c>
      <c r="AB64" s="52">
        <f t="shared" si="29"/>
        <v>1.3333333333333333</v>
      </c>
    </row>
    <row r="65" spans="2:28" ht="15.75">
      <c r="B65" s="49">
        <v>11</v>
      </c>
      <c r="C65" s="155" t="s">
        <v>63</v>
      </c>
      <c r="D65" s="114">
        <v>3</v>
      </c>
      <c r="E65" s="156"/>
      <c r="F65" s="114"/>
      <c r="G65" s="157"/>
      <c r="H65" s="114">
        <v>1</v>
      </c>
      <c r="I65" s="156"/>
      <c r="J65" s="43">
        <f t="shared" si="20"/>
        <v>4</v>
      </c>
      <c r="K65" s="43">
        <f t="shared" si="21"/>
        <v>0</v>
      </c>
      <c r="L65" s="6"/>
      <c r="M65" s="158">
        <v>11</v>
      </c>
      <c r="N65" s="159" t="s">
        <v>63</v>
      </c>
      <c r="O65" s="105">
        <v>3</v>
      </c>
      <c r="P65" s="106">
        <v>0</v>
      </c>
      <c r="Q65" s="160">
        <f t="shared" si="22"/>
        <v>4</v>
      </c>
      <c r="R65" s="106">
        <f t="shared" si="22"/>
        <v>0</v>
      </c>
      <c r="S65" s="89"/>
      <c r="T65" s="49">
        <v>11</v>
      </c>
      <c r="U65" s="161" t="s">
        <v>63</v>
      </c>
      <c r="V65" s="114">
        <f t="shared" si="23"/>
        <v>3</v>
      </c>
      <c r="W65" s="114">
        <f t="shared" si="24"/>
        <v>0</v>
      </c>
      <c r="X65" s="187">
        <f t="shared" si="25"/>
        <v>3</v>
      </c>
      <c r="Y65" s="191">
        <f t="shared" si="26"/>
        <v>4</v>
      </c>
      <c r="Z65" s="188">
        <f t="shared" si="27"/>
        <v>0</v>
      </c>
      <c r="AA65" s="50">
        <f t="shared" si="28"/>
        <v>4</v>
      </c>
      <c r="AB65" s="52">
        <f t="shared" si="29"/>
        <v>1.3333333333333333</v>
      </c>
    </row>
    <row r="66" spans="2:28" ht="31.5">
      <c r="B66" s="49">
        <v>12</v>
      </c>
      <c r="C66" s="155" t="s">
        <v>64</v>
      </c>
      <c r="D66" s="114"/>
      <c r="E66" s="156"/>
      <c r="F66" s="114"/>
      <c r="G66" s="157"/>
      <c r="H66" s="114">
        <v>1</v>
      </c>
      <c r="I66" s="156"/>
      <c r="J66" s="43">
        <f t="shared" si="20"/>
        <v>1</v>
      </c>
      <c r="K66" s="43">
        <f t="shared" si="21"/>
        <v>0</v>
      </c>
      <c r="L66" s="6"/>
      <c r="M66" s="158">
        <v>12</v>
      </c>
      <c r="N66" s="159" t="s">
        <v>64</v>
      </c>
      <c r="O66" s="105">
        <v>5</v>
      </c>
      <c r="P66" s="106">
        <v>2</v>
      </c>
      <c r="Q66" s="160">
        <f t="shared" si="22"/>
        <v>1</v>
      </c>
      <c r="R66" s="106">
        <f t="shared" si="22"/>
        <v>0</v>
      </c>
      <c r="S66" s="89"/>
      <c r="T66" s="49">
        <v>12</v>
      </c>
      <c r="U66" s="161" t="s">
        <v>64</v>
      </c>
      <c r="V66" s="114">
        <f t="shared" si="23"/>
        <v>5</v>
      </c>
      <c r="W66" s="114">
        <f t="shared" si="24"/>
        <v>2</v>
      </c>
      <c r="X66" s="187">
        <f t="shared" si="25"/>
        <v>7</v>
      </c>
      <c r="Y66" s="191">
        <f t="shared" si="26"/>
        <v>1</v>
      </c>
      <c r="Z66" s="188">
        <f t="shared" si="27"/>
        <v>0</v>
      </c>
      <c r="AA66" s="50">
        <f t="shared" si="28"/>
        <v>1</v>
      </c>
      <c r="AB66" s="52">
        <f t="shared" si="29"/>
        <v>0.14285714285714285</v>
      </c>
    </row>
    <row r="67" spans="2:28" ht="15.75">
      <c r="B67" s="49">
        <v>13</v>
      </c>
      <c r="C67" s="155" t="s">
        <v>66</v>
      </c>
      <c r="D67" s="114">
        <v>12</v>
      </c>
      <c r="E67" s="156">
        <v>1</v>
      </c>
      <c r="F67" s="114">
        <v>6</v>
      </c>
      <c r="G67" s="157">
        <v>2</v>
      </c>
      <c r="H67" s="114">
        <v>16</v>
      </c>
      <c r="I67" s="156"/>
      <c r="J67" s="43">
        <f t="shared" si="20"/>
        <v>34</v>
      </c>
      <c r="K67" s="43">
        <f t="shared" si="21"/>
        <v>3</v>
      </c>
      <c r="L67" s="6"/>
      <c r="M67" s="158">
        <v>13</v>
      </c>
      <c r="N67" s="159" t="s">
        <v>66</v>
      </c>
      <c r="O67" s="105">
        <v>13</v>
      </c>
      <c r="P67" s="106">
        <v>1</v>
      </c>
      <c r="Q67" s="160">
        <f t="shared" si="22"/>
        <v>34</v>
      </c>
      <c r="R67" s="106">
        <f t="shared" si="22"/>
        <v>3</v>
      </c>
      <c r="S67" s="89"/>
      <c r="T67" s="49">
        <v>13</v>
      </c>
      <c r="U67" s="161" t="s">
        <v>66</v>
      </c>
      <c r="V67" s="114">
        <f t="shared" si="23"/>
        <v>13</v>
      </c>
      <c r="W67" s="114">
        <f t="shared" si="24"/>
        <v>1</v>
      </c>
      <c r="X67" s="187">
        <f t="shared" si="25"/>
        <v>14</v>
      </c>
      <c r="Y67" s="191">
        <f t="shared" si="26"/>
        <v>34</v>
      </c>
      <c r="Z67" s="188">
        <f t="shared" si="27"/>
        <v>3</v>
      </c>
      <c r="AA67" s="50">
        <f t="shared" si="28"/>
        <v>37</v>
      </c>
      <c r="AB67" s="52">
        <f t="shared" si="29"/>
        <v>2.642857142857143</v>
      </c>
    </row>
    <row r="68" spans="2:28" ht="15.75">
      <c r="B68" s="49">
        <v>14</v>
      </c>
      <c r="C68" s="155" t="s">
        <v>112</v>
      </c>
      <c r="D68" s="114"/>
      <c r="E68" s="156"/>
      <c r="F68" s="114"/>
      <c r="G68" s="157"/>
      <c r="H68" s="114">
        <v>1</v>
      </c>
      <c r="I68" s="156"/>
      <c r="J68" s="43">
        <f t="shared" si="20"/>
        <v>1</v>
      </c>
      <c r="K68" s="43">
        <f t="shared" si="21"/>
        <v>0</v>
      </c>
      <c r="L68" s="6"/>
      <c r="M68" s="158">
        <v>14</v>
      </c>
      <c r="N68" s="155" t="s">
        <v>112</v>
      </c>
      <c r="O68" s="105">
        <v>0</v>
      </c>
      <c r="P68" s="106">
        <v>0</v>
      </c>
      <c r="Q68" s="160">
        <f t="shared" si="22"/>
        <v>1</v>
      </c>
      <c r="R68" s="106">
        <f t="shared" si="22"/>
        <v>0</v>
      </c>
      <c r="S68" s="89"/>
      <c r="T68" s="49">
        <v>14</v>
      </c>
      <c r="U68" s="155" t="s">
        <v>112</v>
      </c>
      <c r="V68" s="114">
        <f t="shared" si="23"/>
        <v>0</v>
      </c>
      <c r="W68" s="114">
        <f t="shared" si="24"/>
        <v>0</v>
      </c>
      <c r="X68" s="187">
        <f t="shared" si="25"/>
        <v>0</v>
      </c>
      <c r="Y68" s="191">
        <f t="shared" si="26"/>
        <v>1</v>
      </c>
      <c r="Z68" s="188">
        <f t="shared" si="27"/>
        <v>0</v>
      </c>
      <c r="AA68" s="50">
        <f t="shared" si="28"/>
        <v>1</v>
      </c>
      <c r="AB68" s="52">
        <v>0</v>
      </c>
    </row>
    <row r="69" spans="2:28" ht="31.5">
      <c r="B69" s="49">
        <v>15</v>
      </c>
      <c r="C69" s="155" t="s">
        <v>67</v>
      </c>
      <c r="D69" s="114">
        <v>1</v>
      </c>
      <c r="E69" s="156"/>
      <c r="F69" s="114">
        <v>2</v>
      </c>
      <c r="G69" s="157"/>
      <c r="H69" s="114">
        <v>1</v>
      </c>
      <c r="I69" s="156"/>
      <c r="J69" s="43">
        <f t="shared" si="20"/>
        <v>4</v>
      </c>
      <c r="K69" s="43">
        <f t="shared" si="21"/>
        <v>0</v>
      </c>
      <c r="L69" s="6"/>
      <c r="M69" s="158">
        <v>15</v>
      </c>
      <c r="N69" s="159" t="s">
        <v>67</v>
      </c>
      <c r="O69" s="105">
        <v>4</v>
      </c>
      <c r="P69" s="106">
        <v>0</v>
      </c>
      <c r="Q69" s="160">
        <f t="shared" si="22"/>
        <v>4</v>
      </c>
      <c r="R69" s="106">
        <f t="shared" si="22"/>
        <v>0</v>
      </c>
      <c r="S69" s="89"/>
      <c r="T69" s="49">
        <v>15</v>
      </c>
      <c r="U69" s="161" t="s">
        <v>67</v>
      </c>
      <c r="V69" s="114">
        <f t="shared" si="23"/>
        <v>4</v>
      </c>
      <c r="W69" s="114">
        <f t="shared" si="24"/>
        <v>0</v>
      </c>
      <c r="X69" s="187">
        <f t="shared" si="25"/>
        <v>4</v>
      </c>
      <c r="Y69" s="191">
        <f t="shared" si="26"/>
        <v>4</v>
      </c>
      <c r="Z69" s="188">
        <f t="shared" si="27"/>
        <v>0</v>
      </c>
      <c r="AA69" s="50">
        <f t="shared" si="28"/>
        <v>4</v>
      </c>
      <c r="AB69" s="52">
        <f>AA69/X69</f>
        <v>1</v>
      </c>
    </row>
    <row r="70" spans="2:28" ht="15.75">
      <c r="B70" s="49">
        <v>16</v>
      </c>
      <c r="C70" s="155" t="s">
        <v>68</v>
      </c>
      <c r="D70" s="114">
        <v>4</v>
      </c>
      <c r="E70" s="156">
        <v>2</v>
      </c>
      <c r="F70" s="163"/>
      <c r="G70" s="157">
        <v>4</v>
      </c>
      <c r="H70" s="114">
        <v>4</v>
      </c>
      <c r="I70" s="156"/>
      <c r="J70" s="43">
        <f t="shared" si="20"/>
        <v>8</v>
      </c>
      <c r="K70" s="43">
        <f t="shared" si="21"/>
        <v>6</v>
      </c>
      <c r="L70" s="6"/>
      <c r="M70" s="158">
        <v>16</v>
      </c>
      <c r="N70" s="159" t="s">
        <v>68</v>
      </c>
      <c r="O70" s="105">
        <v>11</v>
      </c>
      <c r="P70" s="106">
        <v>3</v>
      </c>
      <c r="Q70" s="160">
        <f t="shared" si="22"/>
        <v>8</v>
      </c>
      <c r="R70" s="106">
        <f t="shared" si="22"/>
        <v>6</v>
      </c>
      <c r="S70" s="89"/>
      <c r="T70" s="49">
        <v>16</v>
      </c>
      <c r="U70" s="161" t="s">
        <v>68</v>
      </c>
      <c r="V70" s="114">
        <f t="shared" si="23"/>
        <v>11</v>
      </c>
      <c r="W70" s="114">
        <f t="shared" si="24"/>
        <v>3</v>
      </c>
      <c r="X70" s="187">
        <f t="shared" si="25"/>
        <v>14</v>
      </c>
      <c r="Y70" s="191">
        <f t="shared" si="26"/>
        <v>8</v>
      </c>
      <c r="Z70" s="188">
        <f t="shared" si="27"/>
        <v>6</v>
      </c>
      <c r="AA70" s="50">
        <f t="shared" si="28"/>
        <v>14</v>
      </c>
      <c r="AB70" s="52">
        <f>AA70/X70</f>
        <v>1</v>
      </c>
    </row>
    <row r="71" spans="2:28" ht="31.5">
      <c r="B71" s="49">
        <v>17</v>
      </c>
      <c r="C71" s="155" t="s">
        <v>69</v>
      </c>
      <c r="D71" s="169"/>
      <c r="E71" s="156"/>
      <c r="F71" s="114"/>
      <c r="G71" s="157"/>
      <c r="H71" s="169"/>
      <c r="I71" s="156"/>
      <c r="J71" s="43">
        <f t="shared" si="20"/>
        <v>0</v>
      </c>
      <c r="K71" s="43">
        <f t="shared" si="21"/>
        <v>0</v>
      </c>
      <c r="L71" s="6"/>
      <c r="M71" s="158">
        <v>17</v>
      </c>
      <c r="N71" s="159" t="s">
        <v>70</v>
      </c>
      <c r="O71" s="105">
        <v>0</v>
      </c>
      <c r="P71" s="106">
        <v>0</v>
      </c>
      <c r="Q71" s="160">
        <f t="shared" si="22"/>
        <v>0</v>
      </c>
      <c r="R71" s="106">
        <f t="shared" si="22"/>
        <v>0</v>
      </c>
      <c r="S71" s="89"/>
      <c r="T71" s="49">
        <v>17</v>
      </c>
      <c r="U71" s="161" t="s">
        <v>70</v>
      </c>
      <c r="V71" s="114">
        <f t="shared" si="23"/>
        <v>0</v>
      </c>
      <c r="W71" s="114">
        <f t="shared" si="24"/>
        <v>0</v>
      </c>
      <c r="X71" s="187">
        <f t="shared" si="25"/>
        <v>0</v>
      </c>
      <c r="Y71" s="191">
        <f t="shared" si="26"/>
        <v>0</v>
      </c>
      <c r="Z71" s="188">
        <f t="shared" si="27"/>
        <v>0</v>
      </c>
      <c r="AA71" s="50">
        <f t="shared" si="28"/>
        <v>0</v>
      </c>
      <c r="AB71" s="52" t="e">
        <f>AA71/X71</f>
        <v>#DIV/0!</v>
      </c>
    </row>
    <row r="72" spans="2:28" ht="15.75">
      <c r="B72" s="49">
        <v>18</v>
      </c>
      <c r="C72" s="166" t="s">
        <v>106</v>
      </c>
      <c r="D72" s="114"/>
      <c r="E72" s="156"/>
      <c r="F72" s="114"/>
      <c r="G72" s="157"/>
      <c r="H72" s="114"/>
      <c r="I72" s="156"/>
      <c r="J72" s="43">
        <f t="shared" si="20"/>
        <v>0</v>
      </c>
      <c r="K72" s="43">
        <f t="shared" si="21"/>
        <v>0</v>
      </c>
      <c r="L72" s="6"/>
      <c r="M72" s="158">
        <v>18</v>
      </c>
      <c r="N72" s="166" t="s">
        <v>106</v>
      </c>
      <c r="O72" s="105">
        <v>0</v>
      </c>
      <c r="P72" s="106">
        <v>0</v>
      </c>
      <c r="Q72" s="160">
        <f t="shared" si="22"/>
        <v>0</v>
      </c>
      <c r="R72" s="106">
        <f t="shared" si="22"/>
        <v>0</v>
      </c>
      <c r="S72" s="89"/>
      <c r="T72" s="49">
        <v>18</v>
      </c>
      <c r="U72" s="166" t="s">
        <v>106</v>
      </c>
      <c r="V72" s="114">
        <f t="shared" si="23"/>
        <v>0</v>
      </c>
      <c r="W72" s="114">
        <f t="shared" si="24"/>
        <v>0</v>
      </c>
      <c r="X72" s="187">
        <f t="shared" si="25"/>
        <v>0</v>
      </c>
      <c r="Y72" s="191">
        <f t="shared" si="26"/>
        <v>0</v>
      </c>
      <c r="Z72" s="188">
        <f t="shared" si="27"/>
        <v>0</v>
      </c>
      <c r="AA72" s="50">
        <f t="shared" si="28"/>
        <v>0</v>
      </c>
      <c r="AB72" s="52" t="e">
        <f aca="true" t="shared" si="30" ref="AB72:AB86">AA72/X72</f>
        <v>#DIV/0!</v>
      </c>
    </row>
    <row r="73" spans="2:28" ht="15.75">
      <c r="B73" s="49">
        <v>19</v>
      </c>
      <c r="C73" s="155" t="s">
        <v>71</v>
      </c>
      <c r="D73" s="114"/>
      <c r="E73" s="156"/>
      <c r="F73" s="114"/>
      <c r="G73" s="157"/>
      <c r="H73" s="114"/>
      <c r="I73" s="156"/>
      <c r="J73" s="43">
        <f t="shared" si="20"/>
        <v>0</v>
      </c>
      <c r="K73" s="43">
        <f t="shared" si="21"/>
        <v>0</v>
      </c>
      <c r="L73" s="6"/>
      <c r="M73" s="158">
        <v>19</v>
      </c>
      <c r="N73" s="159" t="s">
        <v>71</v>
      </c>
      <c r="O73" s="105">
        <v>0</v>
      </c>
      <c r="P73" s="106">
        <v>0</v>
      </c>
      <c r="Q73" s="160">
        <f t="shared" si="22"/>
        <v>0</v>
      </c>
      <c r="R73" s="106">
        <f t="shared" si="22"/>
        <v>0</v>
      </c>
      <c r="S73" s="89"/>
      <c r="T73" s="49">
        <v>19</v>
      </c>
      <c r="U73" s="161" t="s">
        <v>71</v>
      </c>
      <c r="V73" s="114">
        <f t="shared" si="23"/>
        <v>0</v>
      </c>
      <c r="W73" s="114">
        <f t="shared" si="24"/>
        <v>0</v>
      </c>
      <c r="X73" s="187">
        <f t="shared" si="25"/>
        <v>0</v>
      </c>
      <c r="Y73" s="191">
        <f t="shared" si="26"/>
        <v>0</v>
      </c>
      <c r="Z73" s="188">
        <f t="shared" si="27"/>
        <v>0</v>
      </c>
      <c r="AA73" s="50">
        <f t="shared" si="28"/>
        <v>0</v>
      </c>
      <c r="AB73" s="52" t="e">
        <f t="shared" si="30"/>
        <v>#DIV/0!</v>
      </c>
    </row>
    <row r="74" spans="2:28" ht="15.75">
      <c r="B74" s="49">
        <v>20</v>
      </c>
      <c r="C74" s="155" t="s">
        <v>72</v>
      </c>
      <c r="D74" s="114"/>
      <c r="E74" s="156"/>
      <c r="F74" s="114"/>
      <c r="G74" s="157"/>
      <c r="H74" s="114"/>
      <c r="I74" s="156"/>
      <c r="J74" s="43">
        <f t="shared" si="20"/>
        <v>0</v>
      </c>
      <c r="K74" s="43">
        <f t="shared" si="21"/>
        <v>0</v>
      </c>
      <c r="L74" s="6"/>
      <c r="M74" s="158">
        <v>20</v>
      </c>
      <c r="N74" s="159" t="s">
        <v>72</v>
      </c>
      <c r="O74" s="105">
        <v>0</v>
      </c>
      <c r="P74" s="106">
        <v>0</v>
      </c>
      <c r="Q74" s="160">
        <f t="shared" si="22"/>
        <v>0</v>
      </c>
      <c r="R74" s="106">
        <f t="shared" si="22"/>
        <v>0</v>
      </c>
      <c r="S74" s="89"/>
      <c r="T74" s="49">
        <v>20</v>
      </c>
      <c r="U74" s="161" t="s">
        <v>72</v>
      </c>
      <c r="V74" s="114">
        <f t="shared" si="23"/>
        <v>0</v>
      </c>
      <c r="W74" s="114">
        <f t="shared" si="24"/>
        <v>0</v>
      </c>
      <c r="X74" s="187">
        <f t="shared" si="25"/>
        <v>0</v>
      </c>
      <c r="Y74" s="191">
        <f t="shared" si="26"/>
        <v>0</v>
      </c>
      <c r="Z74" s="188">
        <f t="shared" si="27"/>
        <v>0</v>
      </c>
      <c r="AA74" s="50">
        <f t="shared" si="28"/>
        <v>0</v>
      </c>
      <c r="AB74" s="52" t="e">
        <f t="shared" si="30"/>
        <v>#DIV/0!</v>
      </c>
    </row>
    <row r="75" spans="2:28" ht="15.75">
      <c r="B75" s="49">
        <v>21</v>
      </c>
      <c r="C75" s="155" t="s">
        <v>73</v>
      </c>
      <c r="D75" s="114"/>
      <c r="E75" s="156"/>
      <c r="F75" s="114"/>
      <c r="G75" s="157"/>
      <c r="H75" s="114"/>
      <c r="I75" s="156"/>
      <c r="J75" s="43">
        <f t="shared" si="20"/>
        <v>0</v>
      </c>
      <c r="K75" s="43">
        <f t="shared" si="21"/>
        <v>0</v>
      </c>
      <c r="L75" s="6"/>
      <c r="M75" s="158">
        <v>21</v>
      </c>
      <c r="N75" s="159" t="s">
        <v>73</v>
      </c>
      <c r="O75" s="105">
        <v>0</v>
      </c>
      <c r="P75" s="106">
        <v>0</v>
      </c>
      <c r="Q75" s="160">
        <f t="shared" si="22"/>
        <v>0</v>
      </c>
      <c r="R75" s="106">
        <f t="shared" si="22"/>
        <v>0</v>
      </c>
      <c r="S75" s="89"/>
      <c r="T75" s="49">
        <v>21</v>
      </c>
      <c r="U75" s="161" t="s">
        <v>73</v>
      </c>
      <c r="V75" s="114">
        <f t="shared" si="23"/>
        <v>0</v>
      </c>
      <c r="W75" s="114">
        <f t="shared" si="24"/>
        <v>0</v>
      </c>
      <c r="X75" s="187">
        <f t="shared" si="25"/>
        <v>0</v>
      </c>
      <c r="Y75" s="191">
        <f t="shared" si="26"/>
        <v>0</v>
      </c>
      <c r="Z75" s="188">
        <f t="shared" si="27"/>
        <v>0</v>
      </c>
      <c r="AA75" s="50">
        <f t="shared" si="28"/>
        <v>0</v>
      </c>
      <c r="AB75" s="52" t="e">
        <f t="shared" si="30"/>
        <v>#DIV/0!</v>
      </c>
    </row>
    <row r="76" spans="2:28" ht="15.75">
      <c r="B76" s="49">
        <v>22</v>
      </c>
      <c r="C76" s="155" t="s">
        <v>74</v>
      </c>
      <c r="D76" s="114"/>
      <c r="E76" s="156"/>
      <c r="F76" s="114"/>
      <c r="G76" s="157"/>
      <c r="H76" s="114"/>
      <c r="I76" s="156"/>
      <c r="J76" s="43">
        <f t="shared" si="20"/>
        <v>0</v>
      </c>
      <c r="K76" s="43">
        <f t="shared" si="21"/>
        <v>0</v>
      </c>
      <c r="L76" s="6"/>
      <c r="M76" s="158">
        <v>22</v>
      </c>
      <c r="N76" s="159" t="s">
        <v>74</v>
      </c>
      <c r="O76" s="105">
        <v>0</v>
      </c>
      <c r="P76" s="106">
        <v>0</v>
      </c>
      <c r="Q76" s="160">
        <f t="shared" si="22"/>
        <v>0</v>
      </c>
      <c r="R76" s="106">
        <f t="shared" si="22"/>
        <v>0</v>
      </c>
      <c r="S76" s="89"/>
      <c r="T76" s="49">
        <v>22</v>
      </c>
      <c r="U76" s="161" t="s">
        <v>74</v>
      </c>
      <c r="V76" s="114">
        <f t="shared" si="23"/>
        <v>0</v>
      </c>
      <c r="W76" s="114">
        <f t="shared" si="24"/>
        <v>0</v>
      </c>
      <c r="X76" s="187">
        <f t="shared" si="25"/>
        <v>0</v>
      </c>
      <c r="Y76" s="191">
        <f t="shared" si="26"/>
        <v>0</v>
      </c>
      <c r="Z76" s="188">
        <f t="shared" si="27"/>
        <v>0</v>
      </c>
      <c r="AA76" s="50">
        <f t="shared" si="28"/>
        <v>0</v>
      </c>
      <c r="AB76" s="52" t="e">
        <f t="shared" si="30"/>
        <v>#DIV/0!</v>
      </c>
    </row>
    <row r="77" spans="2:28" ht="15.75">
      <c r="B77" s="49">
        <v>23</v>
      </c>
      <c r="C77" s="155" t="s">
        <v>75</v>
      </c>
      <c r="D77" s="114"/>
      <c r="E77" s="156"/>
      <c r="F77" s="114"/>
      <c r="G77" s="157"/>
      <c r="H77" s="114"/>
      <c r="I77" s="156"/>
      <c r="J77" s="43">
        <f t="shared" si="20"/>
        <v>0</v>
      </c>
      <c r="K77" s="43">
        <f t="shared" si="21"/>
        <v>0</v>
      </c>
      <c r="L77" s="6"/>
      <c r="M77" s="158">
        <v>23</v>
      </c>
      <c r="N77" s="159" t="s">
        <v>75</v>
      </c>
      <c r="O77" s="105">
        <v>0</v>
      </c>
      <c r="P77" s="106">
        <v>0</v>
      </c>
      <c r="Q77" s="160">
        <f t="shared" si="22"/>
        <v>0</v>
      </c>
      <c r="R77" s="106">
        <f t="shared" si="22"/>
        <v>0</v>
      </c>
      <c r="S77" s="89"/>
      <c r="T77" s="49">
        <v>23</v>
      </c>
      <c r="U77" s="161" t="s">
        <v>75</v>
      </c>
      <c r="V77" s="114">
        <f t="shared" si="23"/>
        <v>0</v>
      </c>
      <c r="W77" s="114">
        <f t="shared" si="24"/>
        <v>0</v>
      </c>
      <c r="X77" s="187">
        <f t="shared" si="25"/>
        <v>0</v>
      </c>
      <c r="Y77" s="191">
        <f t="shared" si="26"/>
        <v>0</v>
      </c>
      <c r="Z77" s="188">
        <f t="shared" si="27"/>
        <v>0</v>
      </c>
      <c r="AA77" s="50">
        <f t="shared" si="28"/>
        <v>0</v>
      </c>
      <c r="AB77" s="52" t="e">
        <f t="shared" si="30"/>
        <v>#DIV/0!</v>
      </c>
    </row>
    <row r="78" spans="2:28" ht="15.75">
      <c r="B78" s="49">
        <v>24</v>
      </c>
      <c r="C78" s="155" t="s">
        <v>76</v>
      </c>
      <c r="D78" s="114"/>
      <c r="E78" s="156"/>
      <c r="F78" s="114"/>
      <c r="G78" s="157"/>
      <c r="H78" s="114"/>
      <c r="I78" s="156"/>
      <c r="J78" s="43">
        <f t="shared" si="20"/>
        <v>0</v>
      </c>
      <c r="K78" s="43">
        <f t="shared" si="21"/>
        <v>0</v>
      </c>
      <c r="L78" s="6"/>
      <c r="M78" s="158">
        <v>24</v>
      </c>
      <c r="N78" s="159" t="s">
        <v>76</v>
      </c>
      <c r="O78" s="105">
        <v>0</v>
      </c>
      <c r="P78" s="106">
        <v>1</v>
      </c>
      <c r="Q78" s="160">
        <f t="shared" si="22"/>
        <v>0</v>
      </c>
      <c r="R78" s="106">
        <f t="shared" si="22"/>
        <v>0</v>
      </c>
      <c r="S78" s="89"/>
      <c r="T78" s="49">
        <v>24</v>
      </c>
      <c r="U78" s="161" t="s">
        <v>76</v>
      </c>
      <c r="V78" s="114">
        <f t="shared" si="23"/>
        <v>0</v>
      </c>
      <c r="W78" s="114">
        <f t="shared" si="24"/>
        <v>1</v>
      </c>
      <c r="X78" s="187">
        <f t="shared" si="25"/>
        <v>1</v>
      </c>
      <c r="Y78" s="191">
        <f t="shared" si="26"/>
        <v>0</v>
      </c>
      <c r="Z78" s="188">
        <f t="shared" si="27"/>
        <v>0</v>
      </c>
      <c r="AA78" s="50">
        <f t="shared" si="28"/>
        <v>0</v>
      </c>
      <c r="AB78" s="52">
        <f t="shared" si="30"/>
        <v>0</v>
      </c>
    </row>
    <row r="79" spans="2:28" ht="15.75">
      <c r="B79" s="49">
        <v>25</v>
      </c>
      <c r="C79" s="155" t="s">
        <v>77</v>
      </c>
      <c r="D79" s="114"/>
      <c r="E79" s="156"/>
      <c r="F79" s="114"/>
      <c r="G79" s="157"/>
      <c r="H79" s="114"/>
      <c r="I79" s="156"/>
      <c r="J79" s="43">
        <f t="shared" si="20"/>
        <v>0</v>
      </c>
      <c r="K79" s="43">
        <f t="shared" si="21"/>
        <v>0</v>
      </c>
      <c r="L79" s="6"/>
      <c r="M79" s="158">
        <v>25</v>
      </c>
      <c r="N79" s="159" t="s">
        <v>77</v>
      </c>
      <c r="O79" s="105">
        <v>0</v>
      </c>
      <c r="P79" s="106">
        <v>0</v>
      </c>
      <c r="Q79" s="160">
        <f t="shared" si="22"/>
        <v>0</v>
      </c>
      <c r="R79" s="106">
        <f t="shared" si="22"/>
        <v>0</v>
      </c>
      <c r="S79" s="89"/>
      <c r="T79" s="49">
        <v>25</v>
      </c>
      <c r="U79" s="161" t="s">
        <v>77</v>
      </c>
      <c r="V79" s="114">
        <f t="shared" si="23"/>
        <v>0</v>
      </c>
      <c r="W79" s="114">
        <f t="shared" si="24"/>
        <v>0</v>
      </c>
      <c r="X79" s="187">
        <f t="shared" si="25"/>
        <v>0</v>
      </c>
      <c r="Y79" s="191">
        <f t="shared" si="26"/>
        <v>0</v>
      </c>
      <c r="Z79" s="188">
        <f t="shared" si="27"/>
        <v>0</v>
      </c>
      <c r="AA79" s="50">
        <f t="shared" si="28"/>
        <v>0</v>
      </c>
      <c r="AB79" s="52" t="e">
        <f t="shared" si="30"/>
        <v>#DIV/0!</v>
      </c>
    </row>
    <row r="80" spans="2:28" ht="15.75">
      <c r="B80" s="49">
        <v>26</v>
      </c>
      <c r="C80" s="155" t="s">
        <v>78</v>
      </c>
      <c r="D80" s="114"/>
      <c r="E80" s="156"/>
      <c r="F80" s="114"/>
      <c r="G80" s="157"/>
      <c r="H80" s="114"/>
      <c r="I80" s="156"/>
      <c r="J80" s="43">
        <f t="shared" si="20"/>
        <v>0</v>
      </c>
      <c r="K80" s="43">
        <f t="shared" si="21"/>
        <v>0</v>
      </c>
      <c r="L80" s="6"/>
      <c r="M80" s="158">
        <v>26</v>
      </c>
      <c r="N80" s="155" t="s">
        <v>78</v>
      </c>
      <c r="O80" s="105">
        <v>0</v>
      </c>
      <c r="P80" s="106">
        <v>0</v>
      </c>
      <c r="Q80" s="160">
        <f t="shared" si="22"/>
        <v>0</v>
      </c>
      <c r="R80" s="106">
        <f t="shared" si="22"/>
        <v>0</v>
      </c>
      <c r="S80" s="89"/>
      <c r="T80" s="49">
        <v>26</v>
      </c>
      <c r="U80" s="161" t="s">
        <v>78</v>
      </c>
      <c r="V80" s="114">
        <f t="shared" si="23"/>
        <v>0</v>
      </c>
      <c r="W80" s="114">
        <f t="shared" si="24"/>
        <v>0</v>
      </c>
      <c r="X80" s="187">
        <f t="shared" si="25"/>
        <v>0</v>
      </c>
      <c r="Y80" s="191">
        <f t="shared" si="26"/>
        <v>0</v>
      </c>
      <c r="Z80" s="188">
        <f t="shared" si="27"/>
        <v>0</v>
      </c>
      <c r="AA80" s="50">
        <f t="shared" si="28"/>
        <v>0</v>
      </c>
      <c r="AB80" s="52" t="e">
        <f t="shared" si="30"/>
        <v>#DIV/0!</v>
      </c>
    </row>
    <row r="81" spans="2:28" ht="15.75">
      <c r="B81" s="49">
        <v>27</v>
      </c>
      <c r="C81" s="155" t="s">
        <v>79</v>
      </c>
      <c r="D81" s="114"/>
      <c r="E81" s="156"/>
      <c r="F81" s="114"/>
      <c r="G81" s="157"/>
      <c r="H81" s="114"/>
      <c r="I81" s="156"/>
      <c r="J81" s="43">
        <f t="shared" si="20"/>
        <v>0</v>
      </c>
      <c r="K81" s="43">
        <f t="shared" si="21"/>
        <v>0</v>
      </c>
      <c r="L81" s="6"/>
      <c r="M81" s="158">
        <v>27</v>
      </c>
      <c r="N81" s="155" t="s">
        <v>79</v>
      </c>
      <c r="O81" s="105">
        <v>0</v>
      </c>
      <c r="P81" s="106">
        <v>0</v>
      </c>
      <c r="Q81" s="160">
        <f t="shared" si="22"/>
        <v>0</v>
      </c>
      <c r="R81" s="106">
        <f t="shared" si="22"/>
        <v>0</v>
      </c>
      <c r="S81" s="89"/>
      <c r="T81" s="49">
        <v>27</v>
      </c>
      <c r="U81" s="161" t="s">
        <v>79</v>
      </c>
      <c r="V81" s="114">
        <f t="shared" si="23"/>
        <v>0</v>
      </c>
      <c r="W81" s="114">
        <f t="shared" si="24"/>
        <v>0</v>
      </c>
      <c r="X81" s="187">
        <f t="shared" si="25"/>
        <v>0</v>
      </c>
      <c r="Y81" s="191">
        <f t="shared" si="26"/>
        <v>0</v>
      </c>
      <c r="Z81" s="188">
        <f t="shared" si="27"/>
        <v>0</v>
      </c>
      <c r="AA81" s="50">
        <f t="shared" si="28"/>
        <v>0</v>
      </c>
      <c r="AB81" s="52" t="e">
        <f t="shared" si="30"/>
        <v>#DIV/0!</v>
      </c>
    </row>
    <row r="82" spans="2:28" ht="15.75">
      <c r="B82" s="49">
        <v>28</v>
      </c>
      <c r="C82" s="155" t="s">
        <v>80</v>
      </c>
      <c r="D82" s="114"/>
      <c r="E82" s="156"/>
      <c r="F82" s="114"/>
      <c r="G82" s="157"/>
      <c r="H82" s="114"/>
      <c r="I82" s="156"/>
      <c r="J82" s="43">
        <f t="shared" si="20"/>
        <v>0</v>
      </c>
      <c r="K82" s="43">
        <f t="shared" si="21"/>
        <v>0</v>
      </c>
      <c r="L82" s="6"/>
      <c r="M82" s="158">
        <v>28</v>
      </c>
      <c r="N82" s="155" t="s">
        <v>80</v>
      </c>
      <c r="O82" s="105">
        <v>0</v>
      </c>
      <c r="P82" s="106">
        <v>0</v>
      </c>
      <c r="Q82" s="160">
        <f t="shared" si="22"/>
        <v>0</v>
      </c>
      <c r="R82" s="106">
        <f t="shared" si="22"/>
        <v>0</v>
      </c>
      <c r="S82" s="89"/>
      <c r="T82" s="49">
        <v>28</v>
      </c>
      <c r="U82" s="161" t="s">
        <v>80</v>
      </c>
      <c r="V82" s="114">
        <f t="shared" si="23"/>
        <v>0</v>
      </c>
      <c r="W82" s="114">
        <f t="shared" si="24"/>
        <v>0</v>
      </c>
      <c r="X82" s="187">
        <f t="shared" si="25"/>
        <v>0</v>
      </c>
      <c r="Y82" s="191">
        <f t="shared" si="26"/>
        <v>0</v>
      </c>
      <c r="Z82" s="188">
        <f t="shared" si="27"/>
        <v>0</v>
      </c>
      <c r="AA82" s="50">
        <f t="shared" si="28"/>
        <v>0</v>
      </c>
      <c r="AB82" s="52" t="e">
        <f t="shared" si="30"/>
        <v>#DIV/0!</v>
      </c>
    </row>
    <row r="83" spans="2:28" ht="15.75">
      <c r="B83" s="49">
        <v>29</v>
      </c>
      <c r="C83" s="155" t="s">
        <v>81</v>
      </c>
      <c r="D83" s="114"/>
      <c r="E83" s="156"/>
      <c r="F83" s="114"/>
      <c r="G83" s="157"/>
      <c r="H83" s="114"/>
      <c r="I83" s="156"/>
      <c r="J83" s="43">
        <f t="shared" si="20"/>
        <v>0</v>
      </c>
      <c r="K83" s="43">
        <f t="shared" si="21"/>
        <v>0</v>
      </c>
      <c r="L83" s="6"/>
      <c r="M83" s="158">
        <v>29</v>
      </c>
      <c r="N83" s="155" t="s">
        <v>81</v>
      </c>
      <c r="O83" s="105">
        <v>0</v>
      </c>
      <c r="P83" s="106">
        <v>0</v>
      </c>
      <c r="Q83" s="160">
        <f t="shared" si="22"/>
        <v>0</v>
      </c>
      <c r="R83" s="106">
        <f t="shared" si="22"/>
        <v>0</v>
      </c>
      <c r="S83" s="89"/>
      <c r="T83" s="49">
        <v>29</v>
      </c>
      <c r="U83" s="161" t="s">
        <v>81</v>
      </c>
      <c r="V83" s="114">
        <f t="shared" si="23"/>
        <v>0</v>
      </c>
      <c r="W83" s="114">
        <f t="shared" si="24"/>
        <v>0</v>
      </c>
      <c r="X83" s="187">
        <f t="shared" si="25"/>
        <v>0</v>
      </c>
      <c r="Y83" s="191">
        <f t="shared" si="26"/>
        <v>0</v>
      </c>
      <c r="Z83" s="188">
        <f t="shared" si="27"/>
        <v>0</v>
      </c>
      <c r="AA83" s="50">
        <f t="shared" si="28"/>
        <v>0</v>
      </c>
      <c r="AB83" s="52" t="e">
        <f t="shared" si="30"/>
        <v>#DIV/0!</v>
      </c>
    </row>
    <row r="84" spans="2:28" ht="15.75">
      <c r="B84" s="49">
        <v>30</v>
      </c>
      <c r="C84" s="155" t="s">
        <v>82</v>
      </c>
      <c r="D84" s="114"/>
      <c r="E84" s="156"/>
      <c r="F84" s="114"/>
      <c r="G84" s="157"/>
      <c r="H84" s="114"/>
      <c r="I84" s="156"/>
      <c r="J84" s="43">
        <f t="shared" si="20"/>
        <v>0</v>
      </c>
      <c r="K84" s="43">
        <f t="shared" si="21"/>
        <v>0</v>
      </c>
      <c r="L84" s="6"/>
      <c r="M84" s="158">
        <v>30</v>
      </c>
      <c r="N84" s="155" t="s">
        <v>82</v>
      </c>
      <c r="O84" s="105">
        <v>0</v>
      </c>
      <c r="P84" s="106">
        <v>0</v>
      </c>
      <c r="Q84" s="160">
        <f t="shared" si="22"/>
        <v>0</v>
      </c>
      <c r="R84" s="106">
        <f t="shared" si="22"/>
        <v>0</v>
      </c>
      <c r="S84" s="89"/>
      <c r="T84" s="49">
        <v>30</v>
      </c>
      <c r="U84" s="161" t="s">
        <v>82</v>
      </c>
      <c r="V84" s="114">
        <f t="shared" si="23"/>
        <v>0</v>
      </c>
      <c r="W84" s="114">
        <f t="shared" si="24"/>
        <v>0</v>
      </c>
      <c r="X84" s="187">
        <f t="shared" si="25"/>
        <v>0</v>
      </c>
      <c r="Y84" s="191">
        <f t="shared" si="26"/>
        <v>0</v>
      </c>
      <c r="Z84" s="188">
        <f t="shared" si="27"/>
        <v>0</v>
      </c>
      <c r="AA84" s="50">
        <f t="shared" si="28"/>
        <v>0</v>
      </c>
      <c r="AB84" s="52" t="e">
        <f t="shared" si="30"/>
        <v>#DIV/0!</v>
      </c>
    </row>
    <row r="85" spans="2:28" ht="15.75">
      <c r="B85" s="49">
        <v>31</v>
      </c>
      <c r="C85" s="166" t="s">
        <v>105</v>
      </c>
      <c r="D85" s="169">
        <v>0</v>
      </c>
      <c r="E85" s="164"/>
      <c r="F85" s="163"/>
      <c r="G85" s="165"/>
      <c r="H85" s="169"/>
      <c r="I85" s="164"/>
      <c r="J85" s="43">
        <f t="shared" si="20"/>
        <v>0</v>
      </c>
      <c r="K85" s="43">
        <f t="shared" si="21"/>
        <v>0</v>
      </c>
      <c r="L85" s="6"/>
      <c r="M85" s="158">
        <v>31</v>
      </c>
      <c r="N85" s="166" t="s">
        <v>105</v>
      </c>
      <c r="O85" s="105">
        <v>0</v>
      </c>
      <c r="P85" s="106">
        <v>0</v>
      </c>
      <c r="Q85" s="160">
        <f t="shared" si="22"/>
        <v>0</v>
      </c>
      <c r="R85" s="106">
        <f t="shared" si="22"/>
        <v>0</v>
      </c>
      <c r="S85" s="89"/>
      <c r="T85" s="49">
        <v>31</v>
      </c>
      <c r="U85" s="166" t="s">
        <v>105</v>
      </c>
      <c r="V85" s="114">
        <f t="shared" si="23"/>
        <v>0</v>
      </c>
      <c r="W85" s="114">
        <f t="shared" si="24"/>
        <v>0</v>
      </c>
      <c r="X85" s="187">
        <f t="shared" si="25"/>
        <v>0</v>
      </c>
      <c r="Y85" s="191">
        <f t="shared" si="26"/>
        <v>0</v>
      </c>
      <c r="Z85" s="188">
        <f t="shared" si="27"/>
        <v>0</v>
      </c>
      <c r="AA85" s="50">
        <f t="shared" si="28"/>
        <v>0</v>
      </c>
      <c r="AB85" s="52" t="e">
        <f t="shared" si="30"/>
        <v>#DIV/0!</v>
      </c>
    </row>
    <row r="86" spans="2:28" ht="15.75">
      <c r="B86" s="49">
        <v>32</v>
      </c>
      <c r="C86" s="171" t="s">
        <v>83</v>
      </c>
      <c r="D86" s="172">
        <v>0</v>
      </c>
      <c r="E86" s="173"/>
      <c r="F86" s="172"/>
      <c r="G86" s="174"/>
      <c r="H86" s="172"/>
      <c r="I86" s="173"/>
      <c r="J86" s="68">
        <f t="shared" si="20"/>
        <v>0</v>
      </c>
      <c r="K86" s="68">
        <f t="shared" si="21"/>
        <v>0</v>
      </c>
      <c r="L86" s="6"/>
      <c r="M86" s="158">
        <v>32</v>
      </c>
      <c r="N86" s="176" t="s">
        <v>83</v>
      </c>
      <c r="O86" s="136">
        <v>0</v>
      </c>
      <c r="P86" s="137">
        <v>0</v>
      </c>
      <c r="Q86" s="177">
        <f t="shared" si="22"/>
        <v>0</v>
      </c>
      <c r="R86" s="137">
        <f t="shared" si="22"/>
        <v>0</v>
      </c>
      <c r="S86" s="89"/>
      <c r="T86" s="49">
        <v>32</v>
      </c>
      <c r="U86" s="178" t="s">
        <v>83</v>
      </c>
      <c r="V86" s="138">
        <f t="shared" si="23"/>
        <v>0</v>
      </c>
      <c r="W86" s="138">
        <f t="shared" si="24"/>
        <v>0</v>
      </c>
      <c r="X86" s="189">
        <f t="shared" si="25"/>
        <v>0</v>
      </c>
      <c r="Y86" s="192">
        <f t="shared" si="26"/>
        <v>0</v>
      </c>
      <c r="Z86" s="190">
        <f t="shared" si="27"/>
        <v>0</v>
      </c>
      <c r="AA86" s="78">
        <f t="shared" si="28"/>
        <v>0</v>
      </c>
      <c r="AB86" s="80" t="e">
        <f t="shared" si="30"/>
        <v>#DIV/0!</v>
      </c>
    </row>
    <row r="87" spans="2:28" ht="15.75">
      <c r="B87" s="85"/>
      <c r="C87" s="86"/>
      <c r="D87" s="179">
        <f aca="true" t="shared" si="31" ref="D87:I87">SUM(D55:D86)</f>
        <v>38</v>
      </c>
      <c r="E87" s="179">
        <f t="shared" si="31"/>
        <v>9</v>
      </c>
      <c r="F87" s="179">
        <f t="shared" si="31"/>
        <v>28</v>
      </c>
      <c r="G87" s="179">
        <f t="shared" si="31"/>
        <v>10</v>
      </c>
      <c r="H87" s="179">
        <f t="shared" si="31"/>
        <v>47</v>
      </c>
      <c r="I87" s="179">
        <f t="shared" si="31"/>
        <v>3</v>
      </c>
      <c r="J87" s="179">
        <f>SUM(J55:J86)</f>
        <v>113</v>
      </c>
      <c r="K87" s="179">
        <f>SUM(K55:K86)</f>
        <v>22</v>
      </c>
      <c r="L87" s="6"/>
      <c r="M87" s="85"/>
      <c r="N87" s="86"/>
      <c r="O87" s="180">
        <f>SUM(O55:O86)</f>
        <v>109</v>
      </c>
      <c r="P87" s="180">
        <f>SUM(P55:P86)</f>
        <v>27</v>
      </c>
      <c r="Q87" s="180">
        <f>SUM(Q55:Q86)</f>
        <v>113</v>
      </c>
      <c r="R87" s="180">
        <f>SUM(R55:R86)</f>
        <v>22</v>
      </c>
      <c r="S87" s="180"/>
      <c r="T87" s="85"/>
      <c r="U87" s="86"/>
      <c r="V87" s="141">
        <f>SUM(V55:V86)</f>
        <v>109</v>
      </c>
      <c r="W87" s="141">
        <f>SUM(W55:W86)</f>
        <v>27</v>
      </c>
      <c r="X87" s="141"/>
      <c r="Y87" s="141">
        <f>SUM(Y55:Y86)</f>
        <v>113</v>
      </c>
      <c r="Z87" s="141">
        <f>SUM(Z55:Z86)</f>
        <v>22</v>
      </c>
      <c r="AA87" s="141"/>
      <c r="AB87" s="141"/>
    </row>
  </sheetData>
  <sheetProtection selectLockedCells="1" selectUnlockedCells="1"/>
  <mergeCells count="58">
    <mergeCell ref="N52:N53"/>
    <mergeCell ref="O52:P52"/>
    <mergeCell ref="Q52:R52"/>
    <mergeCell ref="T52:T53"/>
    <mergeCell ref="U52:U53"/>
    <mergeCell ref="V52:X52"/>
    <mergeCell ref="Y52:AA52"/>
    <mergeCell ref="AB52:AB53"/>
    <mergeCell ref="B51:K51"/>
    <mergeCell ref="M51:R51"/>
    <mergeCell ref="T51:AB51"/>
    <mergeCell ref="B52:B53"/>
    <mergeCell ref="C52:C53"/>
    <mergeCell ref="D52:E52"/>
    <mergeCell ref="F52:G52"/>
    <mergeCell ref="H52:I52"/>
    <mergeCell ref="J52:K52"/>
    <mergeCell ref="M52:M53"/>
    <mergeCell ref="N32:N34"/>
    <mergeCell ref="O32:P33"/>
    <mergeCell ref="Q32:R33"/>
    <mergeCell ref="T32:T34"/>
    <mergeCell ref="U32:U34"/>
    <mergeCell ref="V32:X33"/>
    <mergeCell ref="Y32:AA33"/>
    <mergeCell ref="AB32:AB34"/>
    <mergeCell ref="C30:J30"/>
    <mergeCell ref="N31:Q31"/>
    <mergeCell ref="T31:AB31"/>
    <mergeCell ref="B32:B34"/>
    <mergeCell ref="C32:C34"/>
    <mergeCell ref="D32:E33"/>
    <mergeCell ref="F32:G33"/>
    <mergeCell ref="H32:I33"/>
    <mergeCell ref="J32:K33"/>
    <mergeCell ref="M32:M34"/>
    <mergeCell ref="N3:N5"/>
    <mergeCell ref="O3:P4"/>
    <mergeCell ref="Q3:R4"/>
    <mergeCell ref="T3:T5"/>
    <mergeCell ref="U3:U5"/>
    <mergeCell ref="V3:X4"/>
    <mergeCell ref="Y3:AA4"/>
    <mergeCell ref="AB3:AB5"/>
    <mergeCell ref="B3:B5"/>
    <mergeCell ref="C3:C5"/>
    <mergeCell ref="D3:K3"/>
    <mergeCell ref="M3:M5"/>
    <mergeCell ref="D4:E4"/>
    <mergeCell ref="F4:G4"/>
    <mergeCell ref="H4:I4"/>
    <mergeCell ref="J4:K4"/>
    <mergeCell ref="C1:J1"/>
    <mergeCell ref="N1:Q1"/>
    <mergeCell ref="T1:AB1"/>
    <mergeCell ref="B2:K2"/>
    <mergeCell ref="M2:R2"/>
    <mergeCell ref="T2:AB2"/>
  </mergeCells>
  <printOptions/>
  <pageMargins left="0.30972222222222223" right="0.19027777777777777" top="0.3701388888888889" bottom="0.2701388888888889" header="0.5118055555555555" footer="0.5118055555555555"/>
  <pageSetup horizontalDpi="600" verticalDpi="600" orientation="portrait" paperSize="9" scale="74" r:id="rId1"/>
  <rowBreaks count="1" manualBreakCount="1">
    <brk id="50" max="255" man="1"/>
  </rowBreaks>
  <colBreaks count="2" manualBreakCount="2">
    <brk id="11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D90"/>
  <sheetViews>
    <sheetView tabSelected="1" zoomScalePageLayoutView="0" workbookViewId="0" topLeftCell="P1">
      <selection activeCell="AA92" sqref="AA92"/>
    </sheetView>
  </sheetViews>
  <sheetFormatPr defaultColWidth="9.00390625" defaultRowHeight="12.75"/>
  <cols>
    <col min="1" max="1" width="6.125" style="0" customWidth="1"/>
    <col min="3" max="3" width="41.25390625" style="0" customWidth="1"/>
    <col min="4" max="4" width="9.625" style="0" customWidth="1"/>
    <col min="5" max="5" width="9.75390625" style="0" customWidth="1"/>
    <col min="6" max="6" width="9.875" style="0" customWidth="1"/>
    <col min="12" max="12" width="8.75390625" style="0" customWidth="1"/>
    <col min="13" max="13" width="8.375" style="0" customWidth="1"/>
    <col min="14" max="14" width="50.00390625" style="0" customWidth="1"/>
    <col min="15" max="15" width="15.00390625" style="0" customWidth="1"/>
    <col min="16" max="16" width="14.125" style="0" customWidth="1"/>
    <col min="17" max="18" width="13.25390625" style="0" customWidth="1"/>
    <col min="19" max="19" width="2.875" style="0" customWidth="1"/>
    <col min="20" max="20" width="14.875" style="0" customWidth="1"/>
    <col min="21" max="21" width="42.875" style="0" customWidth="1"/>
    <col min="22" max="22" width="11.00390625" style="0" customWidth="1"/>
    <col min="23" max="23" width="11.25390625" style="0" customWidth="1"/>
    <col min="24" max="24" width="11.00390625" style="0" customWidth="1"/>
    <col min="25" max="25" width="11.875" style="0" customWidth="1"/>
    <col min="26" max="26" width="10.75390625" style="0" customWidth="1"/>
    <col min="28" max="28" width="12.00390625" style="0" customWidth="1"/>
  </cols>
  <sheetData>
    <row r="1" spans="2:28" ht="18.75">
      <c r="B1" s="1"/>
      <c r="C1" s="231" t="s">
        <v>0</v>
      </c>
      <c r="D1" s="231"/>
      <c r="E1" s="231"/>
      <c r="F1" s="231"/>
      <c r="G1" s="231"/>
      <c r="H1" s="231"/>
      <c r="I1" s="231"/>
      <c r="J1" s="231"/>
      <c r="L1" s="2"/>
      <c r="M1" s="2"/>
      <c r="N1" s="231" t="s">
        <v>0</v>
      </c>
      <c r="O1" s="231"/>
      <c r="P1" s="231"/>
      <c r="Q1" s="231"/>
      <c r="R1" s="3"/>
      <c r="S1" s="3"/>
      <c r="T1" s="232" t="s">
        <v>0</v>
      </c>
      <c r="U1" s="232"/>
      <c r="V1" s="232"/>
      <c r="W1" s="232"/>
      <c r="X1" s="232"/>
      <c r="Y1" s="232"/>
      <c r="Z1" s="232"/>
      <c r="AA1" s="232"/>
      <c r="AB1" s="232"/>
    </row>
    <row r="2" spans="2:28" ht="57" customHeight="1">
      <c r="B2" s="233" t="s">
        <v>122</v>
      </c>
      <c r="C2" s="233"/>
      <c r="D2" s="233"/>
      <c r="E2" s="233"/>
      <c r="F2" s="233"/>
      <c r="G2" s="233"/>
      <c r="H2" s="233"/>
      <c r="I2" s="233"/>
      <c r="J2" s="233"/>
      <c r="K2" s="233"/>
      <c r="L2" s="2"/>
      <c r="M2" s="234" t="s">
        <v>124</v>
      </c>
      <c r="N2" s="234"/>
      <c r="O2" s="234"/>
      <c r="P2" s="234"/>
      <c r="Q2" s="234"/>
      <c r="R2" s="234"/>
      <c r="S2" s="4"/>
      <c r="T2" s="234" t="s">
        <v>123</v>
      </c>
      <c r="U2" s="234"/>
      <c r="V2" s="234"/>
      <c r="W2" s="234"/>
      <c r="X2" s="234"/>
      <c r="Y2" s="234"/>
      <c r="Z2" s="234"/>
      <c r="AA2" s="234"/>
      <c r="AB2" s="234"/>
    </row>
    <row r="3" spans="2:28" ht="15" customHeight="1">
      <c r="B3" s="235" t="s">
        <v>1</v>
      </c>
      <c r="C3" s="235" t="s">
        <v>2</v>
      </c>
      <c r="D3" s="235" t="s">
        <v>3</v>
      </c>
      <c r="E3" s="235"/>
      <c r="F3" s="235"/>
      <c r="G3" s="235"/>
      <c r="H3" s="235"/>
      <c r="I3" s="235"/>
      <c r="J3" s="235"/>
      <c r="K3" s="235"/>
      <c r="L3" s="6"/>
      <c r="M3" s="236" t="s">
        <v>1</v>
      </c>
      <c r="N3" s="236" t="s">
        <v>2</v>
      </c>
      <c r="O3" s="239">
        <v>2014</v>
      </c>
      <c r="P3" s="239"/>
      <c r="Q3" s="240">
        <v>2015</v>
      </c>
      <c r="R3" s="240"/>
      <c r="S3" s="8"/>
      <c r="T3" s="235" t="s">
        <v>1</v>
      </c>
      <c r="U3" s="235" t="s">
        <v>2</v>
      </c>
      <c r="V3" s="237">
        <v>2014</v>
      </c>
      <c r="W3" s="237"/>
      <c r="X3" s="237"/>
      <c r="Y3" s="237">
        <v>2015</v>
      </c>
      <c r="Z3" s="237"/>
      <c r="AA3" s="237"/>
      <c r="AB3" s="238" t="s">
        <v>4</v>
      </c>
    </row>
    <row r="4" spans="2:28" ht="37.5" customHeight="1">
      <c r="B4" s="235"/>
      <c r="C4" s="235"/>
      <c r="D4" s="235" t="s">
        <v>90</v>
      </c>
      <c r="E4" s="235"/>
      <c r="F4" s="235" t="s">
        <v>91</v>
      </c>
      <c r="G4" s="235"/>
      <c r="H4" s="235" t="s">
        <v>92</v>
      </c>
      <c r="I4" s="235"/>
      <c r="J4" s="237" t="s">
        <v>8</v>
      </c>
      <c r="K4" s="237"/>
      <c r="L4" s="6"/>
      <c r="M4" s="236"/>
      <c r="N4" s="236"/>
      <c r="O4" s="239"/>
      <c r="P4" s="239"/>
      <c r="Q4" s="240"/>
      <c r="R4" s="240"/>
      <c r="S4" s="8"/>
      <c r="T4" s="235"/>
      <c r="U4" s="235"/>
      <c r="V4" s="237"/>
      <c r="W4" s="237"/>
      <c r="X4" s="237"/>
      <c r="Y4" s="237"/>
      <c r="Z4" s="237"/>
      <c r="AA4" s="237"/>
      <c r="AB4" s="238"/>
    </row>
    <row r="5" spans="2:28" ht="17.25" customHeight="1">
      <c r="B5" s="235"/>
      <c r="C5" s="235"/>
      <c r="D5" s="11" t="s">
        <v>9</v>
      </c>
      <c r="E5" s="12" t="s">
        <v>10</v>
      </c>
      <c r="F5" s="11" t="s">
        <v>9</v>
      </c>
      <c r="G5" s="12" t="s">
        <v>10</v>
      </c>
      <c r="H5" s="11" t="s">
        <v>9</v>
      </c>
      <c r="I5" s="12" t="s">
        <v>10</v>
      </c>
      <c r="J5" s="11" t="s">
        <v>9</v>
      </c>
      <c r="K5" s="12" t="s">
        <v>10</v>
      </c>
      <c r="L5" s="6"/>
      <c r="M5" s="236"/>
      <c r="N5" s="236"/>
      <c r="O5" s="13" t="s">
        <v>9</v>
      </c>
      <c r="P5" s="14" t="s">
        <v>10</v>
      </c>
      <c r="Q5" s="15" t="s">
        <v>9</v>
      </c>
      <c r="R5" s="14" t="s">
        <v>10</v>
      </c>
      <c r="S5" s="16"/>
      <c r="T5" s="235"/>
      <c r="U5" s="235"/>
      <c r="V5" s="11" t="s">
        <v>9</v>
      </c>
      <c r="W5" s="17" t="s">
        <v>10</v>
      </c>
      <c r="X5" s="18" t="s">
        <v>11</v>
      </c>
      <c r="Y5" s="19" t="s">
        <v>9</v>
      </c>
      <c r="Z5" s="20" t="s">
        <v>10</v>
      </c>
      <c r="AA5" s="18" t="s">
        <v>11</v>
      </c>
      <c r="AB5" s="238"/>
    </row>
    <row r="6" spans="2:28" ht="16.5" customHeight="1" thickBot="1">
      <c r="B6" s="5">
        <v>1</v>
      </c>
      <c r="C6" s="21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11">
        <v>9</v>
      </c>
      <c r="K6" s="22">
        <v>10</v>
      </c>
      <c r="L6" s="6"/>
      <c r="M6" s="7">
        <v>1</v>
      </c>
      <c r="N6" s="23">
        <v>2</v>
      </c>
      <c r="O6" s="7">
        <v>3</v>
      </c>
      <c r="P6" s="23">
        <v>4</v>
      </c>
      <c r="Q6" s="7">
        <v>5</v>
      </c>
      <c r="R6" s="7">
        <v>6</v>
      </c>
      <c r="S6" s="24"/>
      <c r="T6" s="5">
        <v>1</v>
      </c>
      <c r="U6" s="21">
        <v>2</v>
      </c>
      <c r="V6" s="5">
        <v>3</v>
      </c>
      <c r="W6" s="5">
        <v>4</v>
      </c>
      <c r="X6" s="25">
        <v>5</v>
      </c>
      <c r="Y6" s="5">
        <v>6</v>
      </c>
      <c r="Z6" s="5">
        <v>7</v>
      </c>
      <c r="AA6" s="26">
        <v>8</v>
      </c>
      <c r="AB6" s="27">
        <v>9</v>
      </c>
    </row>
    <row r="7" spans="2:28" ht="15.75">
      <c r="B7" s="28">
        <v>1</v>
      </c>
      <c r="C7" s="29" t="s">
        <v>12</v>
      </c>
      <c r="D7" s="28">
        <v>25</v>
      </c>
      <c r="E7" s="28">
        <v>1</v>
      </c>
      <c r="F7" s="30">
        <v>32</v>
      </c>
      <c r="G7" s="31">
        <v>9</v>
      </c>
      <c r="H7" s="30">
        <v>40</v>
      </c>
      <c r="I7" s="31">
        <v>12</v>
      </c>
      <c r="J7" s="30">
        <f aca="true" t="shared" si="0" ref="J7:J31">SUM(D7+F7+H7)</f>
        <v>97</v>
      </c>
      <c r="K7" s="31">
        <f aca="true" t="shared" si="1" ref="K7:K31">SUM(E7+G7+I7)</f>
        <v>22</v>
      </c>
      <c r="L7" s="6"/>
      <c r="M7" s="32">
        <v>1</v>
      </c>
      <c r="N7" s="222" t="s">
        <v>12</v>
      </c>
      <c r="O7" s="36">
        <v>102</v>
      </c>
      <c r="P7" s="35">
        <v>23</v>
      </c>
      <c r="Q7" s="36">
        <f aca="true" t="shared" si="2" ref="Q7:Q31">J7</f>
        <v>97</v>
      </c>
      <c r="R7" s="35">
        <f aca="true" t="shared" si="3" ref="R7:R31">K7</f>
        <v>22</v>
      </c>
      <c r="S7" s="8"/>
      <c r="T7" s="28">
        <v>1</v>
      </c>
      <c r="U7" s="37" t="s">
        <v>12</v>
      </c>
      <c r="V7" s="38">
        <v>368</v>
      </c>
      <c r="W7" s="38">
        <v>87</v>
      </c>
      <c r="X7" s="39">
        <f aca="true" t="shared" si="4" ref="X7:X31">V7+W7</f>
        <v>455</v>
      </c>
      <c r="Y7" s="38">
        <f>Q7+'3 квартал'!Y7</f>
        <v>453</v>
      </c>
      <c r="Z7" s="38">
        <f>R7+'3 квартал'!Z7</f>
        <v>77</v>
      </c>
      <c r="AA7" s="40">
        <f aca="true" t="shared" si="5" ref="AA7:AA31">Y7+Z7</f>
        <v>530</v>
      </c>
      <c r="AB7" s="228">
        <f>AA7/X7</f>
        <v>1.164835164835165</v>
      </c>
    </row>
    <row r="8" spans="2:28" ht="31.5">
      <c r="B8" s="28"/>
      <c r="C8" s="42" t="s">
        <v>13</v>
      </c>
      <c r="D8" s="43">
        <v>17</v>
      </c>
      <c r="E8" s="43">
        <v>0</v>
      </c>
      <c r="F8" s="44">
        <v>20</v>
      </c>
      <c r="G8" s="31">
        <v>0</v>
      </c>
      <c r="H8" s="44">
        <v>20</v>
      </c>
      <c r="I8" s="31">
        <v>0</v>
      </c>
      <c r="J8" s="44">
        <f t="shared" si="0"/>
        <v>57</v>
      </c>
      <c r="K8" s="31">
        <f t="shared" si="1"/>
        <v>0</v>
      </c>
      <c r="L8" s="6"/>
      <c r="M8" s="32"/>
      <c r="N8" s="223" t="s">
        <v>13</v>
      </c>
      <c r="O8" s="36">
        <v>106</v>
      </c>
      <c r="P8" s="35">
        <v>0</v>
      </c>
      <c r="Q8" s="36">
        <f t="shared" si="2"/>
        <v>57</v>
      </c>
      <c r="R8" s="35">
        <v>0</v>
      </c>
      <c r="S8" s="8"/>
      <c r="T8" s="28"/>
      <c r="U8" s="45" t="s">
        <v>13</v>
      </c>
      <c r="V8" s="49">
        <v>283</v>
      </c>
      <c r="W8" s="49">
        <v>0</v>
      </c>
      <c r="X8" s="50">
        <f>V8+W8</f>
        <v>283</v>
      </c>
      <c r="Y8" s="49">
        <f>Q8+'3 квартал'!Y8</f>
        <v>269</v>
      </c>
      <c r="Z8" s="49">
        <f>R8+'3 квартал'!Z8</f>
        <v>0</v>
      </c>
      <c r="AA8" s="51">
        <f>Y8+Z8</f>
        <v>269</v>
      </c>
      <c r="AB8" s="229">
        <f>AA8/X8</f>
        <v>0.950530035335689</v>
      </c>
    </row>
    <row r="9" spans="2:28" ht="31.5">
      <c r="B9" s="28">
        <v>2</v>
      </c>
      <c r="C9" s="42" t="s">
        <v>107</v>
      </c>
      <c r="D9" s="43">
        <v>29</v>
      </c>
      <c r="E9" s="43">
        <v>1</v>
      </c>
      <c r="F9" s="44">
        <v>37</v>
      </c>
      <c r="G9" s="31">
        <v>9</v>
      </c>
      <c r="H9" s="44">
        <v>51</v>
      </c>
      <c r="I9" s="31">
        <v>12</v>
      </c>
      <c r="J9" s="44">
        <f t="shared" si="0"/>
        <v>117</v>
      </c>
      <c r="K9" s="31">
        <f t="shared" si="1"/>
        <v>22</v>
      </c>
      <c r="L9" s="6"/>
      <c r="M9" s="32">
        <v>2</v>
      </c>
      <c r="N9" s="224" t="s">
        <v>107</v>
      </c>
      <c r="O9" s="47">
        <v>124</v>
      </c>
      <c r="P9" s="46">
        <v>32</v>
      </c>
      <c r="Q9" s="47">
        <f t="shared" si="2"/>
        <v>117</v>
      </c>
      <c r="R9" s="46">
        <f t="shared" si="3"/>
        <v>22</v>
      </c>
      <c r="S9" s="8"/>
      <c r="T9" s="28">
        <v>3</v>
      </c>
      <c r="U9" s="42" t="s">
        <v>107</v>
      </c>
      <c r="V9" s="49">
        <v>456</v>
      </c>
      <c r="W9" s="49">
        <v>106</v>
      </c>
      <c r="X9" s="50">
        <f t="shared" si="4"/>
        <v>562</v>
      </c>
      <c r="Y9" s="49">
        <f>Q9+'3 квартал'!Y9</f>
        <v>530</v>
      </c>
      <c r="Z9" s="49">
        <f>R9+'3 квартал'!Z9</f>
        <v>85</v>
      </c>
      <c r="AA9" s="51">
        <f t="shared" si="5"/>
        <v>615</v>
      </c>
      <c r="AB9" s="229">
        <f>AA9/X9</f>
        <v>1.094306049822064</v>
      </c>
    </row>
    <row r="10" spans="2:28" ht="15.75">
      <c r="B10" s="28">
        <v>3</v>
      </c>
      <c r="C10" s="42" t="s">
        <v>14</v>
      </c>
      <c r="D10" s="28">
        <v>13</v>
      </c>
      <c r="E10" s="28">
        <v>0</v>
      </c>
      <c r="F10" s="30">
        <v>22</v>
      </c>
      <c r="G10" s="31">
        <v>7</v>
      </c>
      <c r="H10" s="30">
        <v>35</v>
      </c>
      <c r="I10" s="31">
        <v>4</v>
      </c>
      <c r="J10" s="44">
        <f t="shared" si="0"/>
        <v>70</v>
      </c>
      <c r="K10" s="31">
        <f t="shared" si="1"/>
        <v>11</v>
      </c>
      <c r="L10" s="6"/>
      <c r="M10" s="32">
        <v>3</v>
      </c>
      <c r="N10" s="223" t="s">
        <v>14</v>
      </c>
      <c r="O10" s="47">
        <v>64</v>
      </c>
      <c r="P10" s="46">
        <v>18</v>
      </c>
      <c r="Q10" s="47">
        <f t="shared" si="2"/>
        <v>70</v>
      </c>
      <c r="R10" s="46">
        <f t="shared" si="3"/>
        <v>11</v>
      </c>
      <c r="S10" s="8"/>
      <c r="T10" s="28">
        <v>4</v>
      </c>
      <c r="U10" s="48" t="s">
        <v>14</v>
      </c>
      <c r="V10" s="49">
        <v>294</v>
      </c>
      <c r="W10" s="49">
        <v>82</v>
      </c>
      <c r="X10" s="50">
        <f t="shared" si="4"/>
        <v>376</v>
      </c>
      <c r="Y10" s="49">
        <f>Q10+'3 квартал'!Y10</f>
        <v>248</v>
      </c>
      <c r="Z10" s="49">
        <f>R10+'3 квартал'!Z10</f>
        <v>39</v>
      </c>
      <c r="AA10" s="51">
        <f t="shared" si="5"/>
        <v>287</v>
      </c>
      <c r="AB10" s="229">
        <f>AA10/X10</f>
        <v>0.7632978723404256</v>
      </c>
    </row>
    <row r="11" spans="2:28" ht="15.75">
      <c r="B11" s="28">
        <v>4</v>
      </c>
      <c r="C11" s="42" t="s">
        <v>15</v>
      </c>
      <c r="D11" s="43">
        <v>8</v>
      </c>
      <c r="E11" s="43">
        <v>0</v>
      </c>
      <c r="F11" s="44">
        <v>18</v>
      </c>
      <c r="G11" s="31">
        <v>6</v>
      </c>
      <c r="H11" s="44">
        <v>21</v>
      </c>
      <c r="I11" s="227">
        <v>3</v>
      </c>
      <c r="J11" s="44">
        <f t="shared" si="0"/>
        <v>47</v>
      </c>
      <c r="K11" s="31">
        <f t="shared" si="1"/>
        <v>9</v>
      </c>
      <c r="L11" s="6"/>
      <c r="M11" s="32">
        <v>4</v>
      </c>
      <c r="N11" s="223" t="s">
        <v>15</v>
      </c>
      <c r="O11" s="47">
        <v>48</v>
      </c>
      <c r="P11" s="46">
        <v>13</v>
      </c>
      <c r="Q11" s="47">
        <f t="shared" si="2"/>
        <v>47</v>
      </c>
      <c r="R11" s="46">
        <f t="shared" si="3"/>
        <v>9</v>
      </c>
      <c r="S11" s="8"/>
      <c r="T11" s="28">
        <v>5</v>
      </c>
      <c r="U11" s="48" t="s">
        <v>15</v>
      </c>
      <c r="V11" s="49">
        <v>213</v>
      </c>
      <c r="W11" s="49">
        <v>37</v>
      </c>
      <c r="X11" s="50">
        <f t="shared" si="4"/>
        <v>250</v>
      </c>
      <c r="Y11" s="49">
        <f>Q11+'3 квартал'!Y11</f>
        <v>209</v>
      </c>
      <c r="Z11" s="49">
        <f>R11+'3 квартал'!Z11</f>
        <v>31</v>
      </c>
      <c r="AA11" s="51">
        <f t="shared" si="5"/>
        <v>240</v>
      </c>
      <c r="AB11" s="229">
        <f>AA11/X11</f>
        <v>0.96</v>
      </c>
    </row>
    <row r="12" spans="2:28" ht="30.75" customHeight="1">
      <c r="B12" s="28">
        <v>5</v>
      </c>
      <c r="C12" s="42" t="s">
        <v>16</v>
      </c>
      <c r="D12" s="43">
        <v>0</v>
      </c>
      <c r="E12" s="43">
        <v>0</v>
      </c>
      <c r="F12" s="44">
        <v>0</v>
      </c>
      <c r="G12" s="31">
        <v>0</v>
      </c>
      <c r="H12" s="44">
        <v>0</v>
      </c>
      <c r="I12" s="31">
        <v>0</v>
      </c>
      <c r="J12" s="44">
        <f t="shared" si="0"/>
        <v>0</v>
      </c>
      <c r="K12" s="31">
        <f t="shared" si="1"/>
        <v>0</v>
      </c>
      <c r="L12" s="6"/>
      <c r="M12" s="32">
        <v>5</v>
      </c>
      <c r="N12" s="223" t="s">
        <v>16</v>
      </c>
      <c r="O12" s="47">
        <v>0</v>
      </c>
      <c r="P12" s="46">
        <v>0</v>
      </c>
      <c r="Q12" s="47">
        <f t="shared" si="2"/>
        <v>0</v>
      </c>
      <c r="R12" s="46">
        <f t="shared" si="3"/>
        <v>0</v>
      </c>
      <c r="S12" s="8"/>
      <c r="T12" s="28">
        <v>6</v>
      </c>
      <c r="U12" s="48" t="s">
        <v>16</v>
      </c>
      <c r="V12" s="49">
        <v>0</v>
      </c>
      <c r="W12" s="49">
        <v>0</v>
      </c>
      <c r="X12" s="50">
        <f t="shared" si="4"/>
        <v>0</v>
      </c>
      <c r="Y12" s="49">
        <f>Q12+'3 квартал'!Y12</f>
        <v>0</v>
      </c>
      <c r="Z12" s="49">
        <f>R12+'3 квартал'!Z12</f>
        <v>0</v>
      </c>
      <c r="AA12" s="51">
        <f t="shared" si="5"/>
        <v>0</v>
      </c>
      <c r="AB12" s="229"/>
    </row>
    <row r="13" spans="2:28" ht="47.25" hidden="1">
      <c r="B13" s="28"/>
      <c r="C13" s="42" t="s">
        <v>17</v>
      </c>
      <c r="D13" s="43"/>
      <c r="E13" s="43"/>
      <c r="F13" s="44"/>
      <c r="G13" s="31"/>
      <c r="H13" s="44"/>
      <c r="I13" s="31"/>
      <c r="J13" s="44">
        <f t="shared" si="0"/>
        <v>0</v>
      </c>
      <c r="K13" s="31">
        <f t="shared" si="1"/>
        <v>0</v>
      </c>
      <c r="L13" s="6"/>
      <c r="M13" s="32"/>
      <c r="N13" s="223" t="s">
        <v>17</v>
      </c>
      <c r="O13" s="47"/>
      <c r="P13" s="46"/>
      <c r="Q13" s="47">
        <f t="shared" si="2"/>
        <v>0</v>
      </c>
      <c r="R13" s="46">
        <f t="shared" si="3"/>
        <v>0</v>
      </c>
      <c r="S13" s="8"/>
      <c r="T13" s="28"/>
      <c r="U13" s="48" t="s">
        <v>17</v>
      </c>
      <c r="V13" s="49"/>
      <c r="W13" s="49"/>
      <c r="X13" s="50">
        <f t="shared" si="4"/>
        <v>0</v>
      </c>
      <c r="Y13" s="49">
        <f>Q13+'3 квартал'!Y13</f>
        <v>0</v>
      </c>
      <c r="Z13" s="49">
        <f>R13+'3 квартал'!Z13</f>
        <v>0</v>
      </c>
      <c r="AA13" s="51">
        <f t="shared" si="5"/>
        <v>0</v>
      </c>
      <c r="AB13" s="229"/>
    </row>
    <row r="14" spans="2:28" ht="31.5" hidden="1">
      <c r="B14" s="55"/>
      <c r="C14" s="56" t="s">
        <v>18</v>
      </c>
      <c r="D14" s="55"/>
      <c r="E14" s="43"/>
      <c r="F14" s="57"/>
      <c r="G14" s="31"/>
      <c r="H14" s="57"/>
      <c r="I14" s="31"/>
      <c r="J14" s="57">
        <f t="shared" si="0"/>
        <v>0</v>
      </c>
      <c r="K14" s="31">
        <f t="shared" si="1"/>
        <v>0</v>
      </c>
      <c r="L14" s="6"/>
      <c r="M14" s="58"/>
      <c r="N14" s="225" t="s">
        <v>18</v>
      </c>
      <c r="O14" s="47"/>
      <c r="P14" s="46"/>
      <c r="Q14" s="47">
        <f t="shared" si="2"/>
        <v>0</v>
      </c>
      <c r="R14" s="46">
        <f t="shared" si="3"/>
        <v>0</v>
      </c>
      <c r="S14" s="8"/>
      <c r="T14" s="55"/>
      <c r="U14" s="60" t="s">
        <v>18</v>
      </c>
      <c r="V14" s="49"/>
      <c r="W14" s="49"/>
      <c r="X14" s="50">
        <f t="shared" si="4"/>
        <v>0</v>
      </c>
      <c r="Y14" s="49">
        <f>Q14+'3 квартал'!Y14</f>
        <v>0</v>
      </c>
      <c r="Z14" s="49">
        <f>R14+'3 квартал'!Z14</f>
        <v>0</v>
      </c>
      <c r="AA14" s="51">
        <f t="shared" si="5"/>
        <v>0</v>
      </c>
      <c r="AB14" s="229"/>
    </row>
    <row r="15" spans="2:28" ht="31.5" hidden="1">
      <c r="B15" s="55"/>
      <c r="C15" s="56" t="s">
        <v>19</v>
      </c>
      <c r="D15" s="55"/>
      <c r="E15" s="43"/>
      <c r="F15" s="57"/>
      <c r="G15" s="31"/>
      <c r="H15" s="57"/>
      <c r="I15" s="31"/>
      <c r="J15" s="57">
        <f t="shared" si="0"/>
        <v>0</v>
      </c>
      <c r="K15" s="31">
        <f t="shared" si="1"/>
        <v>0</v>
      </c>
      <c r="L15" s="6"/>
      <c r="M15" s="58"/>
      <c r="N15" s="225" t="s">
        <v>19</v>
      </c>
      <c r="O15" s="47"/>
      <c r="P15" s="46"/>
      <c r="Q15" s="47">
        <f t="shared" si="2"/>
        <v>0</v>
      </c>
      <c r="R15" s="46">
        <f t="shared" si="3"/>
        <v>0</v>
      </c>
      <c r="S15" s="8"/>
      <c r="T15" s="55"/>
      <c r="U15" s="60" t="s">
        <v>19</v>
      </c>
      <c r="V15" s="49"/>
      <c r="W15" s="49"/>
      <c r="X15" s="50">
        <f t="shared" si="4"/>
        <v>0</v>
      </c>
      <c r="Y15" s="49">
        <f>Q15+'3 квартал'!Y15</f>
        <v>0</v>
      </c>
      <c r="Z15" s="49">
        <f>R15+'3 квартал'!Z15</f>
        <v>0</v>
      </c>
      <c r="AA15" s="51">
        <f t="shared" si="5"/>
        <v>0</v>
      </c>
      <c r="AB15" s="229"/>
    </row>
    <row r="16" spans="2:28" ht="15.75" hidden="1">
      <c r="B16" s="55"/>
      <c r="C16" s="56" t="s">
        <v>20</v>
      </c>
      <c r="D16" s="55"/>
      <c r="E16" s="43"/>
      <c r="F16" s="57"/>
      <c r="G16" s="31"/>
      <c r="H16" s="57"/>
      <c r="I16" s="31"/>
      <c r="J16" s="57">
        <f t="shared" si="0"/>
        <v>0</v>
      </c>
      <c r="K16" s="31">
        <f t="shared" si="1"/>
        <v>0</v>
      </c>
      <c r="L16" s="6"/>
      <c r="M16" s="58"/>
      <c r="N16" s="225" t="s">
        <v>20</v>
      </c>
      <c r="O16" s="47"/>
      <c r="P16" s="46"/>
      <c r="Q16" s="47">
        <f t="shared" si="2"/>
        <v>0</v>
      </c>
      <c r="R16" s="46">
        <f t="shared" si="3"/>
        <v>0</v>
      </c>
      <c r="S16" s="8"/>
      <c r="T16" s="55"/>
      <c r="U16" s="60" t="s">
        <v>20</v>
      </c>
      <c r="V16" s="49"/>
      <c r="W16" s="49"/>
      <c r="X16" s="50">
        <f t="shared" si="4"/>
        <v>0</v>
      </c>
      <c r="Y16" s="49" t="e">
        <f>Q16+'3 квартал'!Y16</f>
        <v>#REF!</v>
      </c>
      <c r="Z16" s="49" t="e">
        <f>R16+'3 квартал'!Z16</f>
        <v>#REF!</v>
      </c>
      <c r="AA16" s="51" t="e">
        <f t="shared" si="5"/>
        <v>#REF!</v>
      </c>
      <c r="AB16" s="229"/>
    </row>
    <row r="17" spans="2:28" ht="15.75" hidden="1">
      <c r="B17" s="55"/>
      <c r="C17" s="56" t="s">
        <v>21</v>
      </c>
      <c r="D17" s="55"/>
      <c r="E17" s="43"/>
      <c r="F17" s="57"/>
      <c r="G17" s="31"/>
      <c r="H17" s="57"/>
      <c r="I17" s="31"/>
      <c r="J17" s="57">
        <f t="shared" si="0"/>
        <v>0</v>
      </c>
      <c r="K17" s="31">
        <f t="shared" si="1"/>
        <v>0</v>
      </c>
      <c r="L17" s="6"/>
      <c r="M17" s="58"/>
      <c r="N17" s="225" t="s">
        <v>21</v>
      </c>
      <c r="O17" s="47"/>
      <c r="P17" s="46"/>
      <c r="Q17" s="47">
        <f t="shared" si="2"/>
        <v>0</v>
      </c>
      <c r="R17" s="46">
        <f t="shared" si="3"/>
        <v>0</v>
      </c>
      <c r="S17" s="8"/>
      <c r="T17" s="55"/>
      <c r="U17" s="60" t="s">
        <v>21</v>
      </c>
      <c r="V17" s="49"/>
      <c r="W17" s="49"/>
      <c r="X17" s="50">
        <f t="shared" si="4"/>
        <v>0</v>
      </c>
      <c r="Y17" s="49" t="e">
        <f>Q17+'3 квартал'!Y17</f>
        <v>#REF!</v>
      </c>
      <c r="Z17" s="49" t="e">
        <f>R17+'3 квартал'!Z17</f>
        <v>#REF!</v>
      </c>
      <c r="AA17" s="51" t="e">
        <f t="shared" si="5"/>
        <v>#REF!</v>
      </c>
      <c r="AB17" s="229"/>
    </row>
    <row r="18" spans="2:28" ht="15.75" hidden="1">
      <c r="B18" s="55"/>
      <c r="C18" s="56" t="s">
        <v>22</v>
      </c>
      <c r="D18" s="55"/>
      <c r="E18" s="43"/>
      <c r="F18" s="57"/>
      <c r="G18" s="43"/>
      <c r="H18" s="57"/>
      <c r="I18" s="43"/>
      <c r="J18" s="57">
        <f t="shared" si="0"/>
        <v>0</v>
      </c>
      <c r="K18" s="43">
        <f t="shared" si="1"/>
        <v>0</v>
      </c>
      <c r="L18" s="6"/>
      <c r="M18" s="58"/>
      <c r="N18" s="225" t="s">
        <v>22</v>
      </c>
      <c r="O18" s="47"/>
      <c r="P18" s="46"/>
      <c r="Q18" s="47">
        <f t="shared" si="2"/>
        <v>0</v>
      </c>
      <c r="R18" s="46">
        <f t="shared" si="3"/>
        <v>0</v>
      </c>
      <c r="S18" s="8"/>
      <c r="T18" s="55"/>
      <c r="U18" s="60" t="s">
        <v>22</v>
      </c>
      <c r="V18" s="49"/>
      <c r="W18" s="49"/>
      <c r="X18" s="50">
        <f t="shared" si="4"/>
        <v>0</v>
      </c>
      <c r="Y18" s="49">
        <f>Q18+'3 квартал'!Y18</f>
        <v>0</v>
      </c>
      <c r="Z18" s="49">
        <f>R18+'3 квартал'!Z18</f>
        <v>0</v>
      </c>
      <c r="AA18" s="51">
        <f t="shared" si="5"/>
        <v>0</v>
      </c>
      <c r="AB18" s="229"/>
    </row>
    <row r="19" spans="2:28" ht="15.75" hidden="1">
      <c r="B19" s="55"/>
      <c r="C19" s="56" t="s">
        <v>23</v>
      </c>
      <c r="D19" s="55"/>
      <c r="E19" s="43"/>
      <c r="F19" s="57"/>
      <c r="G19" s="43"/>
      <c r="H19" s="57"/>
      <c r="I19" s="43"/>
      <c r="J19" s="57">
        <f t="shared" si="0"/>
        <v>0</v>
      </c>
      <c r="K19" s="43">
        <f t="shared" si="1"/>
        <v>0</v>
      </c>
      <c r="L19" s="6"/>
      <c r="M19" s="58"/>
      <c r="N19" s="225" t="s">
        <v>23</v>
      </c>
      <c r="O19" s="47"/>
      <c r="P19" s="46"/>
      <c r="Q19" s="47">
        <f t="shared" si="2"/>
        <v>0</v>
      </c>
      <c r="R19" s="46">
        <f t="shared" si="3"/>
        <v>0</v>
      </c>
      <c r="S19" s="8"/>
      <c r="T19" s="55"/>
      <c r="U19" s="60" t="s">
        <v>23</v>
      </c>
      <c r="V19" s="49"/>
      <c r="W19" s="49"/>
      <c r="X19" s="50">
        <f t="shared" si="4"/>
        <v>0</v>
      </c>
      <c r="Y19" s="49" t="e">
        <f>Q19+'3 квартал'!Y19</f>
        <v>#REF!</v>
      </c>
      <c r="Z19" s="49" t="e">
        <f>R19+'3 квартал'!Z19</f>
        <v>#REF!</v>
      </c>
      <c r="AA19" s="51" t="e">
        <f t="shared" si="5"/>
        <v>#REF!</v>
      </c>
      <c r="AB19" s="229"/>
    </row>
    <row r="20" spans="2:28" ht="15.75" hidden="1">
      <c r="B20" s="55"/>
      <c r="C20" s="56" t="s">
        <v>24</v>
      </c>
      <c r="D20" s="55"/>
      <c r="E20" s="43"/>
      <c r="F20" s="57"/>
      <c r="G20" s="43"/>
      <c r="H20" s="57"/>
      <c r="I20" s="43"/>
      <c r="J20" s="57">
        <f t="shared" si="0"/>
        <v>0</v>
      </c>
      <c r="K20" s="43">
        <f t="shared" si="1"/>
        <v>0</v>
      </c>
      <c r="L20" s="6"/>
      <c r="M20" s="58"/>
      <c r="N20" s="225" t="s">
        <v>24</v>
      </c>
      <c r="O20" s="47"/>
      <c r="P20" s="46"/>
      <c r="Q20" s="47">
        <f t="shared" si="2"/>
        <v>0</v>
      </c>
      <c r="R20" s="46">
        <f t="shared" si="3"/>
        <v>0</v>
      </c>
      <c r="S20" s="8"/>
      <c r="T20" s="55"/>
      <c r="U20" s="60" t="s">
        <v>24</v>
      </c>
      <c r="V20" s="49"/>
      <c r="W20" s="49"/>
      <c r="X20" s="50">
        <f t="shared" si="4"/>
        <v>0</v>
      </c>
      <c r="Y20" s="49">
        <f>Q20+'3 квартал'!Y20</f>
        <v>0</v>
      </c>
      <c r="Z20" s="49">
        <f>R20+'3 квартал'!Z20</f>
        <v>0</v>
      </c>
      <c r="AA20" s="51">
        <f t="shared" si="5"/>
        <v>0</v>
      </c>
      <c r="AB20" s="229"/>
    </row>
    <row r="21" spans="2:28" ht="15.75" hidden="1">
      <c r="B21" s="55"/>
      <c r="C21" s="56" t="s">
        <v>25</v>
      </c>
      <c r="D21" s="55"/>
      <c r="E21" s="43"/>
      <c r="F21" s="57"/>
      <c r="G21" s="43"/>
      <c r="H21" s="57"/>
      <c r="I21" s="43"/>
      <c r="J21" s="57">
        <f t="shared" si="0"/>
        <v>0</v>
      </c>
      <c r="K21" s="43">
        <f t="shared" si="1"/>
        <v>0</v>
      </c>
      <c r="L21" s="6"/>
      <c r="M21" s="58"/>
      <c r="N21" s="225" t="s">
        <v>25</v>
      </c>
      <c r="O21" s="47"/>
      <c r="P21" s="46"/>
      <c r="Q21" s="47">
        <f t="shared" si="2"/>
        <v>0</v>
      </c>
      <c r="R21" s="46">
        <f t="shared" si="3"/>
        <v>0</v>
      </c>
      <c r="S21" s="8"/>
      <c r="T21" s="55"/>
      <c r="U21" s="60" t="s">
        <v>25</v>
      </c>
      <c r="V21" s="49"/>
      <c r="W21" s="49"/>
      <c r="X21" s="50">
        <f t="shared" si="4"/>
        <v>0</v>
      </c>
      <c r="Y21" s="49">
        <f>Q21+'3 квартал'!Y21</f>
        <v>0</v>
      </c>
      <c r="Z21" s="49">
        <f>R21+'3 квартал'!Z21</f>
        <v>0</v>
      </c>
      <c r="AA21" s="51">
        <f t="shared" si="5"/>
        <v>0</v>
      </c>
      <c r="AB21" s="229"/>
    </row>
    <row r="22" spans="2:28" ht="31.5">
      <c r="B22" s="55">
        <v>6</v>
      </c>
      <c r="C22" s="56" t="s">
        <v>26</v>
      </c>
      <c r="D22" s="43">
        <v>0</v>
      </c>
      <c r="E22" s="43">
        <v>0</v>
      </c>
      <c r="F22" s="44">
        <v>0</v>
      </c>
      <c r="G22" s="31">
        <v>0</v>
      </c>
      <c r="H22" s="44">
        <v>0</v>
      </c>
      <c r="I22" s="31">
        <v>0</v>
      </c>
      <c r="J22" s="57">
        <f t="shared" si="0"/>
        <v>0</v>
      </c>
      <c r="K22" s="43">
        <f t="shared" si="1"/>
        <v>0</v>
      </c>
      <c r="L22" s="6"/>
      <c r="M22" s="58">
        <v>6</v>
      </c>
      <c r="N22" s="225" t="s">
        <v>26</v>
      </c>
      <c r="O22" s="47">
        <v>2</v>
      </c>
      <c r="P22" s="46">
        <v>0</v>
      </c>
      <c r="Q22" s="47">
        <f t="shared" si="2"/>
        <v>0</v>
      </c>
      <c r="R22" s="46">
        <f t="shared" si="3"/>
        <v>0</v>
      </c>
      <c r="S22" s="8"/>
      <c r="T22" s="55">
        <v>7</v>
      </c>
      <c r="U22" s="60" t="s">
        <v>26</v>
      </c>
      <c r="V22" s="49">
        <v>3</v>
      </c>
      <c r="W22" s="49">
        <v>1</v>
      </c>
      <c r="X22" s="50">
        <f t="shared" si="4"/>
        <v>4</v>
      </c>
      <c r="Y22" s="49">
        <f>Q22+'3 квартал'!Y22</f>
        <v>1</v>
      </c>
      <c r="Z22" s="49">
        <f>R22+'3 квартал'!Z22</f>
        <v>0</v>
      </c>
      <c r="AA22" s="51">
        <f t="shared" si="5"/>
        <v>1</v>
      </c>
      <c r="AB22" s="229">
        <f>AA22/X22</f>
        <v>0.25</v>
      </c>
    </row>
    <row r="23" spans="2:28" ht="15.75">
      <c r="B23" s="55"/>
      <c r="C23" s="56" t="s">
        <v>27</v>
      </c>
      <c r="D23" s="55"/>
      <c r="E23" s="55"/>
      <c r="F23" s="57"/>
      <c r="G23" s="31"/>
      <c r="H23" s="57"/>
      <c r="I23" s="31"/>
      <c r="J23" s="57">
        <f t="shared" si="0"/>
        <v>0</v>
      </c>
      <c r="K23" s="31">
        <f t="shared" si="1"/>
        <v>0</v>
      </c>
      <c r="L23" s="6"/>
      <c r="M23" s="58"/>
      <c r="N23" s="225" t="s">
        <v>27</v>
      </c>
      <c r="O23" s="47"/>
      <c r="P23" s="46"/>
      <c r="Q23" s="47">
        <f t="shared" si="2"/>
        <v>0</v>
      </c>
      <c r="R23" s="46">
        <f t="shared" si="3"/>
        <v>0</v>
      </c>
      <c r="S23" s="8"/>
      <c r="T23" s="55"/>
      <c r="U23" s="60" t="s">
        <v>27</v>
      </c>
      <c r="V23" s="49"/>
      <c r="W23" s="49"/>
      <c r="X23" s="50">
        <f t="shared" si="4"/>
        <v>0</v>
      </c>
      <c r="Y23" s="49">
        <f>Q23+'3 квартал'!Y23</f>
        <v>0</v>
      </c>
      <c r="Z23" s="49">
        <f>R23+'3 квартал'!Z23</f>
        <v>0</v>
      </c>
      <c r="AA23" s="51">
        <f t="shared" si="5"/>
        <v>0</v>
      </c>
      <c r="AB23" s="229"/>
    </row>
    <row r="24" spans="2:28" ht="15.75">
      <c r="B24" s="55"/>
      <c r="C24" s="65" t="s">
        <v>28</v>
      </c>
      <c r="D24" s="55">
        <v>12</v>
      </c>
      <c r="E24" s="43">
        <v>0</v>
      </c>
      <c r="F24" s="57">
        <v>22</v>
      </c>
      <c r="G24" s="31">
        <v>5</v>
      </c>
      <c r="H24" s="57">
        <v>32</v>
      </c>
      <c r="I24" s="31">
        <v>4</v>
      </c>
      <c r="J24" s="57">
        <f t="shared" si="0"/>
        <v>66</v>
      </c>
      <c r="K24" s="31">
        <f t="shared" si="1"/>
        <v>9</v>
      </c>
      <c r="L24" s="6"/>
      <c r="M24" s="58"/>
      <c r="N24" s="225" t="s">
        <v>28</v>
      </c>
      <c r="O24" s="47">
        <v>53</v>
      </c>
      <c r="P24" s="46">
        <v>26</v>
      </c>
      <c r="Q24" s="47">
        <f t="shared" si="2"/>
        <v>66</v>
      </c>
      <c r="R24" s="46">
        <f t="shared" si="3"/>
        <v>9</v>
      </c>
      <c r="S24" s="8"/>
      <c r="T24" s="55"/>
      <c r="U24" s="60" t="s">
        <v>28</v>
      </c>
      <c r="V24" s="49">
        <v>291</v>
      </c>
      <c r="W24" s="49">
        <v>84</v>
      </c>
      <c r="X24" s="50">
        <f t="shared" si="4"/>
        <v>375</v>
      </c>
      <c r="Y24" s="49">
        <f>Q24+'3 квартал'!Y24</f>
        <v>221</v>
      </c>
      <c r="Z24" s="49">
        <f>R24+'3 квартал'!Z24</f>
        <v>36</v>
      </c>
      <c r="AA24" s="51">
        <f t="shared" si="5"/>
        <v>257</v>
      </c>
      <c r="AB24" s="229">
        <f aca="true" t="shared" si="6" ref="AB24:AB30">AA24/X24</f>
        <v>0.6853333333333333</v>
      </c>
    </row>
    <row r="25" spans="2:28" ht="15.75">
      <c r="B25" s="55"/>
      <c r="C25" s="56" t="s">
        <v>29</v>
      </c>
      <c r="D25" s="55">
        <v>2</v>
      </c>
      <c r="E25" s="43">
        <v>0</v>
      </c>
      <c r="F25" s="57">
        <v>0</v>
      </c>
      <c r="G25" s="31">
        <v>2</v>
      </c>
      <c r="H25" s="57">
        <v>3</v>
      </c>
      <c r="I25" s="31">
        <v>0</v>
      </c>
      <c r="J25" s="57">
        <f t="shared" si="0"/>
        <v>5</v>
      </c>
      <c r="K25" s="31">
        <f t="shared" si="1"/>
        <v>2</v>
      </c>
      <c r="L25" s="6"/>
      <c r="M25" s="58"/>
      <c r="N25" s="225" t="s">
        <v>29</v>
      </c>
      <c r="O25" s="47">
        <v>14</v>
      </c>
      <c r="P25" s="46">
        <v>1</v>
      </c>
      <c r="Q25" s="47">
        <f t="shared" si="2"/>
        <v>5</v>
      </c>
      <c r="R25" s="46">
        <f t="shared" si="3"/>
        <v>2</v>
      </c>
      <c r="S25" s="8"/>
      <c r="T25" s="55"/>
      <c r="U25" s="60" t="s">
        <v>29</v>
      </c>
      <c r="V25" s="49">
        <v>46</v>
      </c>
      <c r="W25" s="49">
        <v>6</v>
      </c>
      <c r="X25" s="50">
        <f t="shared" si="4"/>
        <v>52</v>
      </c>
      <c r="Y25" s="49">
        <f>Q25+'3 квартал'!Y25</f>
        <v>35</v>
      </c>
      <c r="Z25" s="49">
        <f>R25+'3 квартал'!Z25</f>
        <v>4</v>
      </c>
      <c r="AA25" s="51">
        <f t="shared" si="5"/>
        <v>39</v>
      </c>
      <c r="AB25" s="229">
        <f t="shared" si="6"/>
        <v>0.75</v>
      </c>
    </row>
    <row r="26" spans="2:28" ht="15.75">
      <c r="B26" s="55"/>
      <c r="C26" s="56" t="s">
        <v>31</v>
      </c>
      <c r="D26" s="55">
        <v>0</v>
      </c>
      <c r="E26" s="55">
        <v>0</v>
      </c>
      <c r="F26" s="57">
        <v>0</v>
      </c>
      <c r="G26" s="31">
        <v>0</v>
      </c>
      <c r="H26" s="57">
        <v>0</v>
      </c>
      <c r="I26" s="31">
        <v>0</v>
      </c>
      <c r="J26" s="57">
        <f t="shared" si="0"/>
        <v>0</v>
      </c>
      <c r="K26" s="31">
        <f t="shared" si="1"/>
        <v>0</v>
      </c>
      <c r="L26" s="6"/>
      <c r="M26" s="58"/>
      <c r="N26" s="225" t="s">
        <v>31</v>
      </c>
      <c r="O26" s="47">
        <v>1</v>
      </c>
      <c r="P26" s="46">
        <v>1</v>
      </c>
      <c r="Q26" s="47">
        <f t="shared" si="2"/>
        <v>0</v>
      </c>
      <c r="R26" s="46">
        <f t="shared" si="3"/>
        <v>0</v>
      </c>
      <c r="S26" s="8"/>
      <c r="T26" s="55"/>
      <c r="U26" s="60" t="s">
        <v>31</v>
      </c>
      <c r="V26" s="49">
        <v>7</v>
      </c>
      <c r="W26" s="49">
        <v>1</v>
      </c>
      <c r="X26" s="50">
        <f t="shared" si="4"/>
        <v>8</v>
      </c>
      <c r="Y26" s="49">
        <f>Q26+'3 квартал'!Y26</f>
        <v>11</v>
      </c>
      <c r="Z26" s="49">
        <f>R26+'3 квартал'!Z26</f>
        <v>1</v>
      </c>
      <c r="AA26" s="51">
        <f t="shared" si="5"/>
        <v>12</v>
      </c>
      <c r="AB26" s="229">
        <f t="shared" si="6"/>
        <v>1.5</v>
      </c>
    </row>
    <row r="27" spans="2:28" ht="15.75">
      <c r="B27" s="55" t="s">
        <v>30</v>
      </c>
      <c r="C27" s="212" t="s">
        <v>108</v>
      </c>
      <c r="D27" s="55">
        <v>0</v>
      </c>
      <c r="E27" s="55">
        <v>0</v>
      </c>
      <c r="F27" s="57">
        <v>0</v>
      </c>
      <c r="G27" s="31">
        <v>0</v>
      </c>
      <c r="H27" s="57">
        <v>0</v>
      </c>
      <c r="I27" s="227">
        <v>0</v>
      </c>
      <c r="J27" s="57">
        <f t="shared" si="0"/>
        <v>0</v>
      </c>
      <c r="K27" s="31">
        <f t="shared" si="1"/>
        <v>0</v>
      </c>
      <c r="L27" s="6"/>
      <c r="M27" s="58" t="s">
        <v>30</v>
      </c>
      <c r="N27" s="226" t="s">
        <v>108</v>
      </c>
      <c r="O27" s="47">
        <v>7</v>
      </c>
      <c r="P27" s="46">
        <v>1</v>
      </c>
      <c r="Q27" s="47">
        <f t="shared" si="2"/>
        <v>0</v>
      </c>
      <c r="R27" s="46">
        <f t="shared" si="3"/>
        <v>0</v>
      </c>
      <c r="S27" s="8"/>
      <c r="T27" s="55" t="s">
        <v>30</v>
      </c>
      <c r="U27" s="212" t="s">
        <v>108</v>
      </c>
      <c r="V27" s="49">
        <v>23</v>
      </c>
      <c r="W27" s="49">
        <v>1</v>
      </c>
      <c r="X27" s="50">
        <f t="shared" si="4"/>
        <v>24</v>
      </c>
      <c r="Y27" s="49">
        <f>Q27+'3 квартал'!Y27</f>
        <v>21</v>
      </c>
      <c r="Z27" s="49">
        <f>R27+'3 квартал'!Z27</f>
        <v>7</v>
      </c>
      <c r="AA27" s="51">
        <f t="shared" si="5"/>
        <v>28</v>
      </c>
      <c r="AB27" s="229">
        <f t="shared" si="6"/>
        <v>1.1666666666666667</v>
      </c>
    </row>
    <row r="28" spans="2:28" ht="15.75">
      <c r="B28" s="55"/>
      <c r="C28" s="212" t="s">
        <v>109</v>
      </c>
      <c r="D28" s="55">
        <v>0</v>
      </c>
      <c r="E28" s="55">
        <v>0</v>
      </c>
      <c r="F28" s="57">
        <v>0</v>
      </c>
      <c r="G28" s="31">
        <v>0</v>
      </c>
      <c r="H28" s="57">
        <v>0</v>
      </c>
      <c r="I28" s="227">
        <v>0</v>
      </c>
      <c r="J28" s="57">
        <f t="shared" si="0"/>
        <v>0</v>
      </c>
      <c r="K28" s="31">
        <f t="shared" si="1"/>
        <v>0</v>
      </c>
      <c r="L28" s="6"/>
      <c r="M28" s="58"/>
      <c r="N28" s="226" t="s">
        <v>109</v>
      </c>
      <c r="O28" s="47">
        <v>3</v>
      </c>
      <c r="P28" s="46">
        <v>0</v>
      </c>
      <c r="Q28" s="47">
        <f t="shared" si="2"/>
        <v>0</v>
      </c>
      <c r="R28" s="46">
        <f t="shared" si="3"/>
        <v>0</v>
      </c>
      <c r="S28" s="8"/>
      <c r="T28" s="55"/>
      <c r="U28" s="212" t="s">
        <v>109</v>
      </c>
      <c r="V28" s="49">
        <v>7</v>
      </c>
      <c r="W28" s="49">
        <v>0</v>
      </c>
      <c r="X28" s="50">
        <f t="shared" si="4"/>
        <v>7</v>
      </c>
      <c r="Y28" s="49">
        <f>Q28+'3 квартал'!Y28</f>
        <v>2</v>
      </c>
      <c r="Z28" s="49">
        <f>R28+'3 квартал'!Z28</f>
        <v>18</v>
      </c>
      <c r="AA28" s="51">
        <f t="shared" si="5"/>
        <v>20</v>
      </c>
      <c r="AB28" s="229">
        <f t="shared" si="6"/>
        <v>2.857142857142857</v>
      </c>
    </row>
    <row r="29" spans="2:28" ht="15.75">
      <c r="B29" s="55"/>
      <c r="C29" s="56" t="s">
        <v>32</v>
      </c>
      <c r="D29" s="55">
        <v>12</v>
      </c>
      <c r="E29" s="55">
        <v>1</v>
      </c>
      <c r="F29" s="57">
        <v>10</v>
      </c>
      <c r="G29" s="31">
        <v>2</v>
      </c>
      <c r="H29" s="57">
        <v>16</v>
      </c>
      <c r="I29" s="227">
        <v>8</v>
      </c>
      <c r="J29" s="57">
        <f t="shared" si="0"/>
        <v>38</v>
      </c>
      <c r="K29" s="31">
        <f t="shared" si="1"/>
        <v>11</v>
      </c>
      <c r="L29" s="6"/>
      <c r="M29" s="58"/>
      <c r="N29" s="225" t="s">
        <v>32</v>
      </c>
      <c r="O29" s="47">
        <v>38</v>
      </c>
      <c r="P29" s="46">
        <v>3</v>
      </c>
      <c r="Q29" s="47">
        <f t="shared" si="2"/>
        <v>38</v>
      </c>
      <c r="R29" s="46">
        <f t="shared" si="3"/>
        <v>11</v>
      </c>
      <c r="S29" s="8"/>
      <c r="T29" s="55"/>
      <c r="U29" s="60" t="s">
        <v>32</v>
      </c>
      <c r="V29" s="49">
        <v>15</v>
      </c>
      <c r="W29" s="49">
        <v>0</v>
      </c>
      <c r="X29" s="50">
        <f t="shared" si="4"/>
        <v>15</v>
      </c>
      <c r="Y29" s="49">
        <v>16</v>
      </c>
      <c r="Z29" s="49">
        <v>8</v>
      </c>
      <c r="AA29" s="51">
        <f t="shared" si="5"/>
        <v>24</v>
      </c>
      <c r="AB29" s="229">
        <f t="shared" si="6"/>
        <v>1.6</v>
      </c>
    </row>
    <row r="30" spans="2:28" ht="31.5">
      <c r="B30" s="43">
        <v>7</v>
      </c>
      <c r="C30" s="42" t="s">
        <v>33</v>
      </c>
      <c r="D30" s="55">
        <v>4</v>
      </c>
      <c r="E30" s="43">
        <v>0</v>
      </c>
      <c r="F30" s="57">
        <v>5</v>
      </c>
      <c r="G30" s="43">
        <v>0</v>
      </c>
      <c r="H30" s="57">
        <v>3</v>
      </c>
      <c r="I30" s="43">
        <v>1</v>
      </c>
      <c r="J30" s="44">
        <f t="shared" si="0"/>
        <v>12</v>
      </c>
      <c r="K30" s="43">
        <f t="shared" si="1"/>
        <v>1</v>
      </c>
      <c r="L30" s="6"/>
      <c r="M30" s="67">
        <v>7</v>
      </c>
      <c r="N30" s="223" t="s">
        <v>33</v>
      </c>
      <c r="O30" s="47">
        <v>12</v>
      </c>
      <c r="P30" s="46">
        <v>1</v>
      </c>
      <c r="Q30" s="47">
        <f t="shared" si="2"/>
        <v>12</v>
      </c>
      <c r="R30" s="46">
        <f t="shared" si="3"/>
        <v>1</v>
      </c>
      <c r="S30" s="8"/>
      <c r="T30" s="43">
        <v>8</v>
      </c>
      <c r="U30" s="48" t="s">
        <v>33</v>
      </c>
      <c r="V30" s="49">
        <v>36</v>
      </c>
      <c r="W30" s="49">
        <v>8</v>
      </c>
      <c r="X30" s="50">
        <f t="shared" si="4"/>
        <v>44</v>
      </c>
      <c r="Y30" s="49">
        <f>Q30+'3 квартал'!Y30</f>
        <v>35</v>
      </c>
      <c r="Z30" s="49">
        <f>R30+'3 квартал'!Z30</f>
        <v>9</v>
      </c>
      <c r="AA30" s="51">
        <f t="shared" si="5"/>
        <v>44</v>
      </c>
      <c r="AB30" s="229">
        <f t="shared" si="6"/>
        <v>1</v>
      </c>
    </row>
    <row r="31" spans="2:28" ht="63.75" thickBot="1">
      <c r="B31" s="68">
        <v>8</v>
      </c>
      <c r="C31" s="69" t="s">
        <v>34</v>
      </c>
      <c r="D31" s="68">
        <v>0</v>
      </c>
      <c r="E31" s="70">
        <v>0</v>
      </c>
      <c r="F31" s="71">
        <v>0</v>
      </c>
      <c r="G31" s="70">
        <v>0</v>
      </c>
      <c r="H31" s="71">
        <v>0</v>
      </c>
      <c r="I31" s="70">
        <v>0</v>
      </c>
      <c r="J31" s="71">
        <f t="shared" si="0"/>
        <v>0</v>
      </c>
      <c r="K31" s="70">
        <f t="shared" si="1"/>
        <v>0</v>
      </c>
      <c r="L31" s="6"/>
      <c r="M31" s="72">
        <v>8</v>
      </c>
      <c r="N31" s="221" t="s">
        <v>34</v>
      </c>
      <c r="O31" s="75">
        <v>0</v>
      </c>
      <c r="P31" s="74">
        <v>0</v>
      </c>
      <c r="Q31" s="75">
        <f t="shared" si="2"/>
        <v>0</v>
      </c>
      <c r="R31" s="74">
        <f t="shared" si="3"/>
        <v>0</v>
      </c>
      <c r="S31" s="8"/>
      <c r="T31" s="68">
        <v>9</v>
      </c>
      <c r="U31" s="76" t="s">
        <v>34</v>
      </c>
      <c r="V31" s="77">
        <v>2</v>
      </c>
      <c r="W31" s="77">
        <v>0</v>
      </c>
      <c r="X31" s="78">
        <f t="shared" si="4"/>
        <v>2</v>
      </c>
      <c r="Y31" s="49">
        <f>Q31+'3 квартал'!Y31</f>
        <v>0</v>
      </c>
      <c r="Z31" s="49">
        <f>R31+'3 квартал'!Z31</f>
        <v>0</v>
      </c>
      <c r="AA31" s="79">
        <f t="shared" si="5"/>
        <v>0</v>
      </c>
      <c r="AB31" s="80"/>
    </row>
    <row r="32" spans="2:26" ht="15.75">
      <c r="B32" s="81"/>
      <c r="C32" s="82"/>
      <c r="D32" s="81"/>
      <c r="E32" s="81"/>
      <c r="F32" s="81"/>
      <c r="G32" s="81"/>
      <c r="H32" s="81"/>
      <c r="I32" s="81"/>
      <c r="J32" s="81"/>
      <c r="K32" s="81"/>
      <c r="L32" s="6"/>
      <c r="M32" s="83"/>
      <c r="N32" s="84"/>
      <c r="O32" s="8"/>
      <c r="P32" s="8"/>
      <c r="Q32" s="8"/>
      <c r="R32" s="8"/>
      <c r="S32" s="8"/>
      <c r="T32" s="83"/>
      <c r="U32" s="84"/>
      <c r="V32" s="8"/>
      <c r="W32" s="8"/>
      <c r="X32" s="8"/>
      <c r="Y32" s="8"/>
      <c r="Z32" s="8"/>
    </row>
    <row r="33" spans="2:21" ht="18.75" customHeight="1">
      <c r="B33" s="82"/>
      <c r="C33" s="241" t="s">
        <v>35</v>
      </c>
      <c r="D33" s="241"/>
      <c r="E33" s="241"/>
      <c r="F33" s="241"/>
      <c r="G33" s="241"/>
      <c r="H33" s="241"/>
      <c r="I33" s="241"/>
      <c r="J33" s="241"/>
      <c r="M33" s="85"/>
      <c r="N33" s="86"/>
      <c r="T33" s="85"/>
      <c r="U33" s="86"/>
    </row>
    <row r="34" spans="2:28" ht="16.5" customHeight="1">
      <c r="B34" s="82"/>
      <c r="C34" s="82"/>
      <c r="D34" s="82"/>
      <c r="E34" s="81"/>
      <c r="F34" s="81"/>
      <c r="J34" s="87"/>
      <c r="L34" s="2"/>
      <c r="M34" s="82"/>
      <c r="N34" s="242" t="s">
        <v>35</v>
      </c>
      <c r="O34" s="242"/>
      <c r="P34" s="242"/>
      <c r="Q34" s="242"/>
      <c r="R34" s="82"/>
      <c r="S34" s="82"/>
      <c r="T34" s="243" t="s">
        <v>35</v>
      </c>
      <c r="U34" s="243"/>
      <c r="V34" s="243"/>
      <c r="W34" s="243"/>
      <c r="X34" s="243"/>
      <c r="Y34" s="243"/>
      <c r="Z34" s="243"/>
      <c r="AA34" s="243"/>
      <c r="AB34" s="243"/>
    </row>
    <row r="35" spans="2:28" ht="15" customHeight="1">
      <c r="B35" s="235" t="s">
        <v>1</v>
      </c>
      <c r="C35" s="235" t="s">
        <v>2</v>
      </c>
      <c r="D35" s="235" t="s">
        <v>90</v>
      </c>
      <c r="E35" s="235"/>
      <c r="F35" s="235" t="s">
        <v>91</v>
      </c>
      <c r="G35" s="235"/>
      <c r="H35" s="235" t="s">
        <v>92</v>
      </c>
      <c r="I35" s="235"/>
      <c r="J35" s="244" t="s">
        <v>8</v>
      </c>
      <c r="K35" s="244"/>
      <c r="L35" s="6"/>
      <c r="M35" s="236" t="s">
        <v>1</v>
      </c>
      <c r="N35" s="236" t="s">
        <v>2</v>
      </c>
      <c r="O35" s="245">
        <v>2014</v>
      </c>
      <c r="P35" s="245"/>
      <c r="Q35" s="246">
        <v>2015</v>
      </c>
      <c r="R35" s="246"/>
      <c r="S35" s="8"/>
      <c r="T35" s="235" t="s">
        <v>1</v>
      </c>
      <c r="U35" s="235" t="s">
        <v>2</v>
      </c>
      <c r="V35" s="235">
        <v>2014</v>
      </c>
      <c r="W35" s="235"/>
      <c r="X35" s="235"/>
      <c r="Y35" s="235">
        <v>2015</v>
      </c>
      <c r="Z35" s="235"/>
      <c r="AA35" s="235"/>
      <c r="AB35" s="237" t="s">
        <v>4</v>
      </c>
    </row>
    <row r="36" spans="2:28" ht="14.25" customHeight="1">
      <c r="B36" s="235"/>
      <c r="C36" s="235"/>
      <c r="D36" s="235"/>
      <c r="E36" s="235"/>
      <c r="F36" s="235"/>
      <c r="G36" s="235"/>
      <c r="H36" s="235"/>
      <c r="I36" s="235"/>
      <c r="J36" s="244"/>
      <c r="K36" s="244"/>
      <c r="L36" s="6"/>
      <c r="M36" s="236"/>
      <c r="N36" s="236"/>
      <c r="O36" s="245"/>
      <c r="P36" s="245"/>
      <c r="Q36" s="246"/>
      <c r="R36" s="246"/>
      <c r="S36" s="8"/>
      <c r="T36" s="235"/>
      <c r="U36" s="235"/>
      <c r="V36" s="235"/>
      <c r="W36" s="235"/>
      <c r="X36" s="235"/>
      <c r="Y36" s="235"/>
      <c r="Z36" s="235"/>
      <c r="AA36" s="235"/>
      <c r="AB36" s="237"/>
    </row>
    <row r="37" spans="2:28" ht="17.25" customHeight="1">
      <c r="B37" s="235"/>
      <c r="C37" s="235"/>
      <c r="D37" s="11" t="s">
        <v>9</v>
      </c>
      <c r="E37" s="12" t="s">
        <v>10</v>
      </c>
      <c r="F37" s="11" t="s">
        <v>9</v>
      </c>
      <c r="G37" s="12" t="s">
        <v>10</v>
      </c>
      <c r="H37" s="11" t="s">
        <v>9</v>
      </c>
      <c r="I37" s="12" t="s">
        <v>10</v>
      </c>
      <c r="J37" s="11" t="s">
        <v>9</v>
      </c>
      <c r="K37" s="12" t="s">
        <v>10</v>
      </c>
      <c r="L37" s="6"/>
      <c r="M37" s="236"/>
      <c r="N37" s="236"/>
      <c r="O37" s="13" t="s">
        <v>9</v>
      </c>
      <c r="P37" s="88" t="s">
        <v>10</v>
      </c>
      <c r="Q37" s="13" t="s">
        <v>9</v>
      </c>
      <c r="R37" s="88" t="s">
        <v>10</v>
      </c>
      <c r="S37" s="89"/>
      <c r="T37" s="235"/>
      <c r="U37" s="235"/>
      <c r="V37" s="11" t="s">
        <v>9</v>
      </c>
      <c r="W37" s="17" t="s">
        <v>10</v>
      </c>
      <c r="X37" s="90" t="s">
        <v>11</v>
      </c>
      <c r="Y37" s="71" t="s">
        <v>9</v>
      </c>
      <c r="Z37" s="91" t="s">
        <v>10</v>
      </c>
      <c r="AA37" s="92" t="s">
        <v>11</v>
      </c>
      <c r="AB37" s="237"/>
    </row>
    <row r="38" spans="2:28" ht="15.75">
      <c r="B38" s="193">
        <v>1</v>
      </c>
      <c r="C38" s="194">
        <v>2</v>
      </c>
      <c r="D38" s="195">
        <v>3</v>
      </c>
      <c r="E38" s="196">
        <v>4</v>
      </c>
      <c r="F38" s="195">
        <v>5</v>
      </c>
      <c r="G38" s="197">
        <v>6</v>
      </c>
      <c r="H38" s="195">
        <v>7</v>
      </c>
      <c r="I38" s="196">
        <v>8</v>
      </c>
      <c r="J38" s="195">
        <v>9</v>
      </c>
      <c r="K38" s="197">
        <v>10</v>
      </c>
      <c r="L38" s="6"/>
      <c r="M38" s="7">
        <v>1</v>
      </c>
      <c r="N38" s="15">
        <v>2</v>
      </c>
      <c r="O38" s="13">
        <v>3</v>
      </c>
      <c r="P38" s="10">
        <v>4</v>
      </c>
      <c r="Q38" s="13">
        <v>5</v>
      </c>
      <c r="R38" s="10">
        <v>6</v>
      </c>
      <c r="S38" s="83"/>
      <c r="T38" s="5">
        <v>1</v>
      </c>
      <c r="U38" s="19">
        <v>2</v>
      </c>
      <c r="V38" s="95">
        <v>3</v>
      </c>
      <c r="W38" s="96">
        <v>4</v>
      </c>
      <c r="X38" s="95">
        <v>5</v>
      </c>
      <c r="Y38" s="95">
        <v>6</v>
      </c>
      <c r="Z38" s="96">
        <v>7</v>
      </c>
      <c r="AA38" s="96">
        <v>8</v>
      </c>
      <c r="AB38" s="96">
        <v>9</v>
      </c>
    </row>
    <row r="39" spans="2:30" ht="15.75">
      <c r="B39" s="97">
        <v>1</v>
      </c>
      <c r="C39" s="98" t="s">
        <v>93</v>
      </c>
      <c r="D39" s="99">
        <v>3</v>
      </c>
      <c r="E39" s="100">
        <v>0</v>
      </c>
      <c r="F39" s="101">
        <v>9</v>
      </c>
      <c r="G39" s="102">
        <v>2</v>
      </c>
      <c r="H39" s="99">
        <v>8</v>
      </c>
      <c r="I39" s="100">
        <v>4</v>
      </c>
      <c r="J39" s="101">
        <f aca="true" t="shared" si="7" ref="J39:J51">SUM(D39+F39+H39)</f>
        <v>20</v>
      </c>
      <c r="K39" s="102">
        <f aca="true" t="shared" si="8" ref="K39:K51">SUM(E39+G39+I39)</f>
        <v>6</v>
      </c>
      <c r="L39" s="6"/>
      <c r="M39" s="103">
        <v>1</v>
      </c>
      <c r="N39" s="104" t="s">
        <v>36</v>
      </c>
      <c r="O39" s="105">
        <v>11</v>
      </c>
      <c r="P39" s="106">
        <v>7</v>
      </c>
      <c r="Q39" s="105">
        <f aca="true" t="shared" si="9" ref="Q39:Q51">J39</f>
        <v>20</v>
      </c>
      <c r="R39" s="106">
        <f aca="true" t="shared" si="10" ref="R39:R51">K39</f>
        <v>6</v>
      </c>
      <c r="S39" s="89"/>
      <c r="T39" s="97">
        <v>1</v>
      </c>
      <c r="U39" s="98" t="s">
        <v>93</v>
      </c>
      <c r="V39" s="38">
        <v>43</v>
      </c>
      <c r="W39" s="38">
        <v>17</v>
      </c>
      <c r="X39" s="39">
        <f aca="true" t="shared" si="11" ref="X39:X51">V39+W39</f>
        <v>60</v>
      </c>
      <c r="Y39" s="107">
        <f>Q39+'3 квартал'!Y39</f>
        <v>94</v>
      </c>
      <c r="Z39" s="38">
        <f>R39+'3 квартал'!Z39</f>
        <v>24</v>
      </c>
      <c r="AA39" s="40">
        <f aca="true" t="shared" si="12" ref="AA39:AA51">Y39+Z39</f>
        <v>118</v>
      </c>
      <c r="AB39" s="228">
        <f aca="true" t="shared" si="13" ref="AB39:AB49">AA39/X39</f>
        <v>1.9666666666666666</v>
      </c>
      <c r="AD39" s="108"/>
    </row>
    <row r="40" spans="2:30" ht="15.75">
      <c r="B40" s="109">
        <v>2</v>
      </c>
      <c r="C40" s="42" t="s">
        <v>37</v>
      </c>
      <c r="D40" s="43">
        <v>14</v>
      </c>
      <c r="E40" s="110">
        <v>1</v>
      </c>
      <c r="F40" s="111">
        <v>12</v>
      </c>
      <c r="G40" s="31">
        <v>1</v>
      </c>
      <c r="H40" s="43">
        <v>11</v>
      </c>
      <c r="I40" s="110">
        <v>3</v>
      </c>
      <c r="J40" s="111">
        <f t="shared" si="7"/>
        <v>37</v>
      </c>
      <c r="K40" s="31">
        <f t="shared" si="8"/>
        <v>5</v>
      </c>
      <c r="L40" s="6"/>
      <c r="M40" s="112">
        <v>2</v>
      </c>
      <c r="N40" s="113" t="s">
        <v>37</v>
      </c>
      <c r="O40" s="105">
        <v>28</v>
      </c>
      <c r="P40" s="106">
        <v>6</v>
      </c>
      <c r="Q40" s="105">
        <f t="shared" si="9"/>
        <v>37</v>
      </c>
      <c r="R40" s="106">
        <f t="shared" si="10"/>
        <v>5</v>
      </c>
      <c r="S40" s="89"/>
      <c r="T40" s="109">
        <v>2</v>
      </c>
      <c r="U40" s="42" t="s">
        <v>37</v>
      </c>
      <c r="V40" s="114">
        <v>140</v>
      </c>
      <c r="W40" s="114">
        <v>28</v>
      </c>
      <c r="X40" s="115">
        <f t="shared" si="11"/>
        <v>168</v>
      </c>
      <c r="Y40" s="116">
        <f>Q40+'3 квартал'!Y40</f>
        <v>125</v>
      </c>
      <c r="Z40" s="114">
        <f>R40+'3 квартал'!Z40</f>
        <v>18</v>
      </c>
      <c r="AA40" s="51">
        <f t="shared" si="12"/>
        <v>143</v>
      </c>
      <c r="AB40" s="229">
        <f t="shared" si="13"/>
        <v>0.8511904761904762</v>
      </c>
      <c r="AD40" s="108"/>
    </row>
    <row r="41" spans="2:30" ht="31.5">
      <c r="B41" s="109">
        <v>3</v>
      </c>
      <c r="C41" s="42" t="s">
        <v>38</v>
      </c>
      <c r="D41" s="43">
        <v>4</v>
      </c>
      <c r="E41" s="110">
        <v>0</v>
      </c>
      <c r="F41" s="111">
        <v>1</v>
      </c>
      <c r="G41" s="31">
        <v>1</v>
      </c>
      <c r="H41" s="43">
        <v>6</v>
      </c>
      <c r="I41" s="110">
        <v>1</v>
      </c>
      <c r="J41" s="111">
        <f t="shared" si="7"/>
        <v>11</v>
      </c>
      <c r="K41" s="31">
        <f t="shared" si="8"/>
        <v>2</v>
      </c>
      <c r="L41" s="6"/>
      <c r="M41" s="112">
        <v>3</v>
      </c>
      <c r="N41" s="113" t="s">
        <v>38</v>
      </c>
      <c r="O41" s="105">
        <v>13</v>
      </c>
      <c r="P41" s="106">
        <v>0</v>
      </c>
      <c r="Q41" s="105">
        <f t="shared" si="9"/>
        <v>11</v>
      </c>
      <c r="R41" s="106">
        <f t="shared" si="10"/>
        <v>2</v>
      </c>
      <c r="S41" s="89"/>
      <c r="T41" s="109">
        <v>3</v>
      </c>
      <c r="U41" s="42" t="s">
        <v>38</v>
      </c>
      <c r="V41" s="114">
        <v>38</v>
      </c>
      <c r="W41" s="114">
        <v>0</v>
      </c>
      <c r="X41" s="115">
        <f t="shared" si="11"/>
        <v>38</v>
      </c>
      <c r="Y41" s="116">
        <f>Q41+'3 квартал'!Y41</f>
        <v>71</v>
      </c>
      <c r="Z41" s="114">
        <f>R41+'3 квартал'!Z41</f>
        <v>9</v>
      </c>
      <c r="AA41" s="51">
        <f t="shared" si="12"/>
        <v>80</v>
      </c>
      <c r="AB41" s="229">
        <f t="shared" si="13"/>
        <v>2.1052631578947367</v>
      </c>
      <c r="AD41" s="108"/>
    </row>
    <row r="42" spans="2:30" ht="15.75">
      <c r="B42" s="109">
        <v>4</v>
      </c>
      <c r="C42" s="42" t="s">
        <v>94</v>
      </c>
      <c r="D42" s="43">
        <v>0</v>
      </c>
      <c r="E42" s="110">
        <v>0</v>
      </c>
      <c r="F42" s="111">
        <v>0</v>
      </c>
      <c r="G42" s="31">
        <v>3</v>
      </c>
      <c r="H42" s="43">
        <v>0</v>
      </c>
      <c r="I42" s="110">
        <v>0</v>
      </c>
      <c r="J42" s="111">
        <f t="shared" si="7"/>
        <v>0</v>
      </c>
      <c r="K42" s="31">
        <f t="shared" si="8"/>
        <v>3</v>
      </c>
      <c r="L42" s="6"/>
      <c r="M42" s="112">
        <v>4</v>
      </c>
      <c r="N42" s="113" t="s">
        <v>39</v>
      </c>
      <c r="O42" s="105">
        <v>1</v>
      </c>
      <c r="P42" s="106">
        <v>0</v>
      </c>
      <c r="Q42" s="105">
        <f t="shared" si="9"/>
        <v>0</v>
      </c>
      <c r="R42" s="106">
        <f t="shared" si="10"/>
        <v>3</v>
      </c>
      <c r="S42" s="89"/>
      <c r="T42" s="109">
        <v>4</v>
      </c>
      <c r="U42" s="42" t="s">
        <v>39</v>
      </c>
      <c r="V42" s="114">
        <v>3</v>
      </c>
      <c r="W42" s="114">
        <v>2</v>
      </c>
      <c r="X42" s="115">
        <f t="shared" si="11"/>
        <v>5</v>
      </c>
      <c r="Y42" s="116">
        <f>Q42+'3 квартал'!Y42</f>
        <v>0</v>
      </c>
      <c r="Z42" s="114">
        <f>R42+'3 квартал'!Z42</f>
        <v>4</v>
      </c>
      <c r="AA42" s="51">
        <f t="shared" si="12"/>
        <v>4</v>
      </c>
      <c r="AB42" s="229">
        <f t="shared" si="13"/>
        <v>0.8</v>
      </c>
      <c r="AD42" s="108"/>
    </row>
    <row r="43" spans="2:30" ht="15.75">
      <c r="B43" s="117">
        <v>5</v>
      </c>
      <c r="C43" s="56" t="s">
        <v>40</v>
      </c>
      <c r="D43" s="43">
        <v>0</v>
      </c>
      <c r="E43" s="118">
        <v>0</v>
      </c>
      <c r="F43" s="119">
        <v>1</v>
      </c>
      <c r="G43" s="120">
        <v>0</v>
      </c>
      <c r="H43" s="43">
        <v>4</v>
      </c>
      <c r="I43" s="118">
        <v>0</v>
      </c>
      <c r="J43" s="119">
        <f t="shared" si="7"/>
        <v>5</v>
      </c>
      <c r="K43" s="120">
        <f t="shared" si="8"/>
        <v>0</v>
      </c>
      <c r="L43" s="6"/>
      <c r="M43" s="121">
        <v>5</v>
      </c>
      <c r="N43" s="122" t="s">
        <v>40</v>
      </c>
      <c r="O43" s="105">
        <v>2</v>
      </c>
      <c r="P43" s="106">
        <v>0</v>
      </c>
      <c r="Q43" s="105">
        <f t="shared" si="9"/>
        <v>5</v>
      </c>
      <c r="R43" s="106">
        <f t="shared" si="10"/>
        <v>0</v>
      </c>
      <c r="S43" s="89"/>
      <c r="T43" s="117">
        <v>5</v>
      </c>
      <c r="U43" s="56" t="s">
        <v>40</v>
      </c>
      <c r="V43" s="114">
        <v>10</v>
      </c>
      <c r="W43" s="114">
        <v>3</v>
      </c>
      <c r="X43" s="115">
        <f t="shared" si="11"/>
        <v>13</v>
      </c>
      <c r="Y43" s="116">
        <f>Q43+'3 квартал'!Y43</f>
        <v>7</v>
      </c>
      <c r="Z43" s="114">
        <f>R43+'3 квартал'!Z43</f>
        <v>2</v>
      </c>
      <c r="AA43" s="51">
        <f t="shared" si="12"/>
        <v>9</v>
      </c>
      <c r="AB43" s="229">
        <f t="shared" si="13"/>
        <v>0.6923076923076923</v>
      </c>
      <c r="AD43" s="108"/>
    </row>
    <row r="44" spans="2:30" ht="31.5">
      <c r="B44" s="109">
        <v>6</v>
      </c>
      <c r="C44" s="42" t="s">
        <v>41</v>
      </c>
      <c r="D44" s="43">
        <v>0</v>
      </c>
      <c r="E44" s="110">
        <v>0</v>
      </c>
      <c r="F44" s="111">
        <v>0</v>
      </c>
      <c r="G44" s="31">
        <v>0</v>
      </c>
      <c r="H44" s="43">
        <v>0</v>
      </c>
      <c r="I44" s="110">
        <v>0</v>
      </c>
      <c r="J44" s="111">
        <f t="shared" si="7"/>
        <v>0</v>
      </c>
      <c r="K44" s="31">
        <f t="shared" si="8"/>
        <v>0</v>
      </c>
      <c r="L44" s="6"/>
      <c r="M44" s="112">
        <v>6</v>
      </c>
      <c r="N44" s="113" t="s">
        <v>41</v>
      </c>
      <c r="O44" s="105">
        <v>0</v>
      </c>
      <c r="P44" s="106">
        <v>0</v>
      </c>
      <c r="Q44" s="105">
        <f t="shared" si="9"/>
        <v>0</v>
      </c>
      <c r="R44" s="106">
        <f t="shared" si="10"/>
        <v>0</v>
      </c>
      <c r="S44" s="89"/>
      <c r="T44" s="109">
        <v>6</v>
      </c>
      <c r="U44" s="42" t="s">
        <v>41</v>
      </c>
      <c r="V44" s="114">
        <v>2</v>
      </c>
      <c r="W44" s="114">
        <v>0</v>
      </c>
      <c r="X44" s="115">
        <f t="shared" si="11"/>
        <v>2</v>
      </c>
      <c r="Y44" s="116">
        <f>Q44+'3 квартал'!Y44</f>
        <v>1</v>
      </c>
      <c r="Z44" s="114">
        <f>R44+'3 квартал'!Z44</f>
        <v>0</v>
      </c>
      <c r="AA44" s="51">
        <f t="shared" si="12"/>
        <v>1</v>
      </c>
      <c r="AB44" s="229">
        <f t="shared" si="13"/>
        <v>0.5</v>
      </c>
      <c r="AD44" s="108"/>
    </row>
    <row r="45" spans="2:30" ht="15.75">
      <c r="B45" s="109">
        <v>7</v>
      </c>
      <c r="C45" s="42" t="s">
        <v>42</v>
      </c>
      <c r="D45" s="43">
        <v>0</v>
      </c>
      <c r="E45" s="110">
        <v>0</v>
      </c>
      <c r="F45" s="111">
        <v>0</v>
      </c>
      <c r="G45" s="31">
        <v>0</v>
      </c>
      <c r="H45" s="43">
        <v>0</v>
      </c>
      <c r="I45" s="110">
        <v>0</v>
      </c>
      <c r="J45" s="111">
        <f t="shared" si="7"/>
        <v>0</v>
      </c>
      <c r="K45" s="31">
        <f t="shared" si="8"/>
        <v>0</v>
      </c>
      <c r="L45" s="6"/>
      <c r="M45" s="112">
        <v>7</v>
      </c>
      <c r="N45" s="113" t="s">
        <v>42</v>
      </c>
      <c r="O45" s="105">
        <v>1</v>
      </c>
      <c r="P45" s="106">
        <v>0</v>
      </c>
      <c r="Q45" s="105">
        <f t="shared" si="9"/>
        <v>0</v>
      </c>
      <c r="R45" s="106">
        <f t="shared" si="10"/>
        <v>0</v>
      </c>
      <c r="S45" s="89"/>
      <c r="T45" s="109">
        <v>7</v>
      </c>
      <c r="U45" s="42" t="s">
        <v>42</v>
      </c>
      <c r="V45" s="114">
        <v>2</v>
      </c>
      <c r="W45" s="114">
        <v>0</v>
      </c>
      <c r="X45" s="115">
        <f t="shared" si="11"/>
        <v>2</v>
      </c>
      <c r="Y45" s="116">
        <f>Q45+'3 квартал'!Y45</f>
        <v>0</v>
      </c>
      <c r="Z45" s="114">
        <f>R45+'3 квартал'!Z45</f>
        <v>0</v>
      </c>
      <c r="AA45" s="51">
        <f t="shared" si="12"/>
        <v>0</v>
      </c>
      <c r="AB45" s="229">
        <f t="shared" si="13"/>
        <v>0</v>
      </c>
      <c r="AD45" s="108"/>
    </row>
    <row r="46" spans="2:30" ht="15.75">
      <c r="B46" s="109">
        <v>8</v>
      </c>
      <c r="C46" s="42" t="s">
        <v>43</v>
      </c>
      <c r="D46" s="43">
        <v>0</v>
      </c>
      <c r="E46" s="110">
        <v>0</v>
      </c>
      <c r="F46" s="111">
        <v>0</v>
      </c>
      <c r="G46" s="31">
        <v>0</v>
      </c>
      <c r="H46" s="43">
        <v>4</v>
      </c>
      <c r="I46" s="110">
        <v>0</v>
      </c>
      <c r="J46" s="111">
        <f t="shared" si="7"/>
        <v>4</v>
      </c>
      <c r="K46" s="31">
        <f t="shared" si="8"/>
        <v>0</v>
      </c>
      <c r="L46" s="6"/>
      <c r="M46" s="112">
        <v>8</v>
      </c>
      <c r="N46" s="113" t="s">
        <v>43</v>
      </c>
      <c r="O46" s="105">
        <v>4</v>
      </c>
      <c r="P46" s="106">
        <v>2</v>
      </c>
      <c r="Q46" s="105">
        <f t="shared" si="9"/>
        <v>4</v>
      </c>
      <c r="R46" s="106">
        <f t="shared" si="10"/>
        <v>0</v>
      </c>
      <c r="S46" s="89"/>
      <c r="T46" s="109">
        <v>8</v>
      </c>
      <c r="U46" s="42" t="s">
        <v>43</v>
      </c>
      <c r="V46" s="114">
        <v>20</v>
      </c>
      <c r="W46" s="114">
        <v>5</v>
      </c>
      <c r="X46" s="115">
        <f t="shared" si="11"/>
        <v>25</v>
      </c>
      <c r="Y46" s="116">
        <f>Q46+'3 квартал'!Y46</f>
        <v>30</v>
      </c>
      <c r="Z46" s="114">
        <f>R46+'3 квартал'!Z46</f>
        <v>2</v>
      </c>
      <c r="AA46" s="51">
        <f t="shared" si="12"/>
        <v>32</v>
      </c>
      <c r="AB46" s="229">
        <f t="shared" si="13"/>
        <v>1.28</v>
      </c>
      <c r="AD46" s="108"/>
    </row>
    <row r="47" spans="2:30" ht="15.75">
      <c r="B47" s="109">
        <v>9</v>
      </c>
      <c r="C47" s="42" t="s">
        <v>44</v>
      </c>
      <c r="D47" s="43">
        <v>1</v>
      </c>
      <c r="E47" s="110">
        <v>0</v>
      </c>
      <c r="F47" s="111">
        <v>1</v>
      </c>
      <c r="G47" s="31">
        <v>1</v>
      </c>
      <c r="H47" s="43">
        <v>3</v>
      </c>
      <c r="I47" s="110">
        <v>0</v>
      </c>
      <c r="J47" s="111">
        <f t="shared" si="7"/>
        <v>5</v>
      </c>
      <c r="K47" s="31">
        <f t="shared" si="8"/>
        <v>1</v>
      </c>
      <c r="L47" s="6"/>
      <c r="M47" s="112">
        <v>9</v>
      </c>
      <c r="N47" s="113" t="s">
        <v>44</v>
      </c>
      <c r="O47" s="105">
        <v>6</v>
      </c>
      <c r="P47" s="106">
        <v>0</v>
      </c>
      <c r="Q47" s="105">
        <f t="shared" si="9"/>
        <v>5</v>
      </c>
      <c r="R47" s="106">
        <f t="shared" si="10"/>
        <v>1</v>
      </c>
      <c r="S47" s="89"/>
      <c r="T47" s="109">
        <v>9</v>
      </c>
      <c r="U47" s="42" t="s">
        <v>44</v>
      </c>
      <c r="V47" s="114">
        <v>19</v>
      </c>
      <c r="W47" s="114">
        <v>2</v>
      </c>
      <c r="X47" s="115">
        <f t="shared" si="11"/>
        <v>21</v>
      </c>
      <c r="Y47" s="116">
        <f>Q47+'3 квартал'!Y47</f>
        <v>13</v>
      </c>
      <c r="Z47" s="114">
        <f>R47+'3 квартал'!Z47</f>
        <v>1</v>
      </c>
      <c r="AA47" s="51">
        <f t="shared" si="12"/>
        <v>14</v>
      </c>
      <c r="AB47" s="229">
        <f t="shared" si="13"/>
        <v>0.6666666666666666</v>
      </c>
      <c r="AD47" s="108"/>
    </row>
    <row r="48" spans="2:30" ht="15.75">
      <c r="B48" s="109">
        <v>10</v>
      </c>
      <c r="C48" s="123" t="s">
        <v>45</v>
      </c>
      <c r="D48" s="124">
        <v>3</v>
      </c>
      <c r="E48" s="125">
        <v>0</v>
      </c>
      <c r="F48" s="126">
        <v>3</v>
      </c>
      <c r="G48" s="31">
        <v>0</v>
      </c>
      <c r="H48" s="124">
        <v>7</v>
      </c>
      <c r="I48" s="125">
        <v>1</v>
      </c>
      <c r="J48" s="126">
        <f t="shared" si="7"/>
        <v>13</v>
      </c>
      <c r="K48" s="31">
        <f t="shared" si="8"/>
        <v>1</v>
      </c>
      <c r="L48" s="6"/>
      <c r="M48" s="112">
        <v>10</v>
      </c>
      <c r="N48" s="127" t="s">
        <v>45</v>
      </c>
      <c r="O48" s="105">
        <v>12</v>
      </c>
      <c r="P48" s="106">
        <v>1</v>
      </c>
      <c r="Q48" s="105">
        <f t="shared" si="9"/>
        <v>13</v>
      </c>
      <c r="R48" s="106">
        <f t="shared" si="10"/>
        <v>1</v>
      </c>
      <c r="S48" s="89"/>
      <c r="T48" s="109">
        <v>10</v>
      </c>
      <c r="U48" s="123" t="s">
        <v>45</v>
      </c>
      <c r="V48" s="114">
        <v>35</v>
      </c>
      <c r="W48" s="114">
        <v>5</v>
      </c>
      <c r="X48" s="115">
        <f t="shared" si="11"/>
        <v>40</v>
      </c>
      <c r="Y48" s="116">
        <f>Q48+'3 квартал'!Y48</f>
        <v>71</v>
      </c>
      <c r="Z48" s="114">
        <f>R48+'3 квартал'!Z48</f>
        <v>6</v>
      </c>
      <c r="AA48" s="51">
        <f t="shared" si="12"/>
        <v>77</v>
      </c>
      <c r="AB48" s="229">
        <f t="shared" si="13"/>
        <v>1.925</v>
      </c>
      <c r="AD48" s="108"/>
    </row>
    <row r="49" spans="2:30" ht="15.75">
      <c r="B49" s="109">
        <v>11</v>
      </c>
      <c r="C49" s="123" t="s">
        <v>46</v>
      </c>
      <c r="D49" s="124">
        <v>0</v>
      </c>
      <c r="E49" s="125">
        <v>0</v>
      </c>
      <c r="F49" s="126">
        <v>0</v>
      </c>
      <c r="G49" s="31">
        <v>0</v>
      </c>
      <c r="H49" s="124">
        <v>0</v>
      </c>
      <c r="I49" s="125">
        <v>0</v>
      </c>
      <c r="J49" s="126">
        <f t="shared" si="7"/>
        <v>0</v>
      </c>
      <c r="K49" s="31">
        <f t="shared" si="8"/>
        <v>0</v>
      </c>
      <c r="L49" s="6"/>
      <c r="M49" s="112">
        <v>11</v>
      </c>
      <c r="N49" s="127" t="s">
        <v>46</v>
      </c>
      <c r="O49" s="105">
        <v>0</v>
      </c>
      <c r="P49" s="106">
        <v>0</v>
      </c>
      <c r="Q49" s="105">
        <f t="shared" si="9"/>
        <v>0</v>
      </c>
      <c r="R49" s="106">
        <f t="shared" si="10"/>
        <v>0</v>
      </c>
      <c r="S49" s="89"/>
      <c r="T49" s="109">
        <v>11</v>
      </c>
      <c r="U49" s="123" t="s">
        <v>46</v>
      </c>
      <c r="V49" s="114">
        <v>1</v>
      </c>
      <c r="W49" s="114">
        <v>0</v>
      </c>
      <c r="X49" s="115">
        <f t="shared" si="11"/>
        <v>1</v>
      </c>
      <c r="Y49" s="116">
        <f>Q49+'3 квартал'!Y49</f>
        <v>1</v>
      </c>
      <c r="Z49" s="114">
        <f>R49+'3 квартал'!Z49</f>
        <v>0</v>
      </c>
      <c r="AA49" s="51">
        <f t="shared" si="12"/>
        <v>1</v>
      </c>
      <c r="AB49" s="229">
        <f t="shared" si="13"/>
        <v>1</v>
      </c>
      <c r="AD49" s="108"/>
    </row>
    <row r="50" spans="2:30" ht="31.5">
      <c r="B50" s="109">
        <v>12</v>
      </c>
      <c r="C50" s="123" t="s">
        <v>47</v>
      </c>
      <c r="D50" s="124">
        <v>0</v>
      </c>
      <c r="E50" s="125">
        <v>0</v>
      </c>
      <c r="F50" s="126">
        <v>0</v>
      </c>
      <c r="G50" s="31">
        <v>0</v>
      </c>
      <c r="H50" s="124">
        <v>0</v>
      </c>
      <c r="I50" s="125">
        <v>0</v>
      </c>
      <c r="J50" s="126">
        <f t="shared" si="7"/>
        <v>0</v>
      </c>
      <c r="K50" s="31">
        <f t="shared" si="8"/>
        <v>0</v>
      </c>
      <c r="L50" s="6"/>
      <c r="M50" s="112">
        <v>12</v>
      </c>
      <c r="N50" s="127" t="s">
        <v>47</v>
      </c>
      <c r="O50" s="105">
        <v>0</v>
      </c>
      <c r="P50" s="106">
        <v>0</v>
      </c>
      <c r="Q50" s="105">
        <f t="shared" si="9"/>
        <v>0</v>
      </c>
      <c r="R50" s="106">
        <f t="shared" si="10"/>
        <v>0</v>
      </c>
      <c r="S50" s="89"/>
      <c r="T50" s="109">
        <v>12</v>
      </c>
      <c r="U50" s="123" t="s">
        <v>47</v>
      </c>
      <c r="V50" s="114">
        <v>0</v>
      </c>
      <c r="W50" s="114">
        <v>0</v>
      </c>
      <c r="X50" s="115">
        <f t="shared" si="11"/>
        <v>0</v>
      </c>
      <c r="Y50" s="116">
        <f>Q50+'3 квартал'!Y50</f>
        <v>10</v>
      </c>
      <c r="Z50" s="114">
        <f>R50+'3 квартал'!Z50</f>
        <v>0</v>
      </c>
      <c r="AA50" s="51">
        <f t="shared" si="12"/>
        <v>10</v>
      </c>
      <c r="AB50" s="229">
        <v>0</v>
      </c>
      <c r="AD50" s="108"/>
    </row>
    <row r="51" spans="2:30" ht="15.75">
      <c r="B51" s="128">
        <v>13</v>
      </c>
      <c r="C51" s="129" t="s">
        <v>48</v>
      </c>
      <c r="D51" s="130">
        <v>4</v>
      </c>
      <c r="E51" s="131">
        <v>0</v>
      </c>
      <c r="F51" s="132">
        <v>10</v>
      </c>
      <c r="G51" s="133">
        <v>1</v>
      </c>
      <c r="H51" s="130">
        <v>8</v>
      </c>
      <c r="I51" s="131">
        <v>3</v>
      </c>
      <c r="J51" s="132">
        <f t="shared" si="7"/>
        <v>22</v>
      </c>
      <c r="K51" s="133">
        <f t="shared" si="8"/>
        <v>4</v>
      </c>
      <c r="L51" s="6"/>
      <c r="M51" s="134">
        <v>13</v>
      </c>
      <c r="N51" s="135" t="s">
        <v>48</v>
      </c>
      <c r="O51" s="136">
        <v>46</v>
      </c>
      <c r="P51" s="137">
        <v>16</v>
      </c>
      <c r="Q51" s="136">
        <f t="shared" si="9"/>
        <v>22</v>
      </c>
      <c r="R51" s="137">
        <f t="shared" si="10"/>
        <v>4</v>
      </c>
      <c r="S51" s="89"/>
      <c r="T51" s="128">
        <v>13</v>
      </c>
      <c r="U51" s="129" t="s">
        <v>48</v>
      </c>
      <c r="V51" s="138">
        <v>143</v>
      </c>
      <c r="W51" s="138">
        <v>44</v>
      </c>
      <c r="X51" s="139">
        <f t="shared" si="11"/>
        <v>187</v>
      </c>
      <c r="Y51" s="140">
        <v>107</v>
      </c>
      <c r="Z51" s="138">
        <f>R51+'3 квартал'!Z51</f>
        <v>19</v>
      </c>
      <c r="AA51" s="79">
        <f t="shared" si="12"/>
        <v>126</v>
      </c>
      <c r="AB51" s="230">
        <f>AA51/X51</f>
        <v>0.6737967914438503</v>
      </c>
      <c r="AD51" s="108"/>
    </row>
    <row r="52" spans="4:28" ht="12.75">
      <c r="D52">
        <f aca="true" t="shared" si="14" ref="D52:K52">SUM(D39:D51)</f>
        <v>29</v>
      </c>
      <c r="E52">
        <f t="shared" si="14"/>
        <v>1</v>
      </c>
      <c r="F52">
        <f t="shared" si="14"/>
        <v>37</v>
      </c>
      <c r="G52">
        <f t="shared" si="14"/>
        <v>9</v>
      </c>
      <c r="H52">
        <f t="shared" si="14"/>
        <v>51</v>
      </c>
      <c r="I52">
        <f t="shared" si="14"/>
        <v>12</v>
      </c>
      <c r="J52">
        <f t="shared" si="14"/>
        <v>117</v>
      </c>
      <c r="K52">
        <f t="shared" si="14"/>
        <v>22</v>
      </c>
      <c r="O52">
        <f>SUM(O39:O51)</f>
        <v>124</v>
      </c>
      <c r="P52">
        <f>SUM(P39:P51)</f>
        <v>32</v>
      </c>
      <c r="Q52">
        <f>SUM(Q39:Q51)</f>
        <v>117</v>
      </c>
      <c r="R52">
        <f>SUM(R39:R51)</f>
        <v>22</v>
      </c>
      <c r="T52" s="141"/>
      <c r="U52" s="141"/>
      <c r="V52" s="141">
        <f>SUM(V39:V51)</f>
        <v>456</v>
      </c>
      <c r="W52" s="141">
        <f>SUM(W39:W51)</f>
        <v>106</v>
      </c>
      <c r="X52" s="141"/>
      <c r="Y52" s="141">
        <f>SUM(Y39:Y51)</f>
        <v>530</v>
      </c>
      <c r="Z52" s="141">
        <f>SUM(Z39:Z51)</f>
        <v>85</v>
      </c>
      <c r="AA52" s="141"/>
      <c r="AB52" s="141"/>
    </row>
    <row r="53" spans="2:28" ht="15.75">
      <c r="B53" s="82"/>
      <c r="C53" s="82"/>
      <c r="D53" s="82"/>
      <c r="E53" s="81"/>
      <c r="F53" s="81"/>
      <c r="M53" s="82"/>
      <c r="N53" s="82"/>
      <c r="T53" s="141"/>
      <c r="U53" s="141"/>
      <c r="V53" s="141"/>
      <c r="W53" s="141"/>
      <c r="X53" s="141"/>
      <c r="Y53" s="141"/>
      <c r="Z53" s="141"/>
      <c r="AA53" s="141"/>
      <c r="AB53" s="141"/>
    </row>
    <row r="54" spans="2:28" ht="52.5" customHeight="1">
      <c r="B54" s="234" t="s">
        <v>49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"/>
      <c r="M54" s="247" t="s">
        <v>49</v>
      </c>
      <c r="N54" s="247"/>
      <c r="O54" s="247"/>
      <c r="P54" s="247"/>
      <c r="Q54" s="247"/>
      <c r="R54" s="247"/>
      <c r="S54" s="81"/>
      <c r="T54" s="247" t="s">
        <v>49</v>
      </c>
      <c r="U54" s="247"/>
      <c r="V54" s="247"/>
      <c r="W54" s="247"/>
      <c r="X54" s="247"/>
      <c r="Y54" s="247"/>
      <c r="Z54" s="247"/>
      <c r="AA54" s="247"/>
      <c r="AB54" s="247"/>
    </row>
    <row r="55" spans="2:28" ht="16.5" customHeight="1">
      <c r="B55" s="235" t="s">
        <v>50</v>
      </c>
      <c r="C55" s="244" t="s">
        <v>51</v>
      </c>
      <c r="D55" s="235" t="s">
        <v>90</v>
      </c>
      <c r="E55" s="235"/>
      <c r="F55" s="235" t="s">
        <v>91</v>
      </c>
      <c r="G55" s="235"/>
      <c r="H55" s="235" t="s">
        <v>92</v>
      </c>
      <c r="I55" s="235"/>
      <c r="J55" s="237" t="s">
        <v>8</v>
      </c>
      <c r="K55" s="237"/>
      <c r="L55" s="6"/>
      <c r="M55" s="236" t="s">
        <v>50</v>
      </c>
      <c r="N55" s="250" t="s">
        <v>51</v>
      </c>
      <c r="O55" s="251">
        <v>2014</v>
      </c>
      <c r="P55" s="251"/>
      <c r="Q55" s="252">
        <v>2015</v>
      </c>
      <c r="R55" s="252"/>
      <c r="S55" s="89"/>
      <c r="T55" s="235" t="s">
        <v>50</v>
      </c>
      <c r="U55" s="248" t="s">
        <v>51</v>
      </c>
      <c r="V55" s="249">
        <v>2014</v>
      </c>
      <c r="W55" s="249"/>
      <c r="X55" s="249"/>
      <c r="Y55" s="249">
        <v>2015</v>
      </c>
      <c r="Z55" s="249"/>
      <c r="AA55" s="249"/>
      <c r="AB55" s="237" t="s">
        <v>4</v>
      </c>
    </row>
    <row r="56" spans="2:28" ht="15.75">
      <c r="B56" s="235"/>
      <c r="C56" s="244"/>
      <c r="D56" s="9" t="s">
        <v>9</v>
      </c>
      <c r="E56" s="143" t="s">
        <v>10</v>
      </c>
      <c r="F56" s="9" t="s">
        <v>9</v>
      </c>
      <c r="G56" s="144" t="s">
        <v>10</v>
      </c>
      <c r="H56" s="9" t="s">
        <v>9</v>
      </c>
      <c r="I56" s="143" t="s">
        <v>10</v>
      </c>
      <c r="J56" s="9" t="s">
        <v>9</v>
      </c>
      <c r="K56" s="144" t="s">
        <v>10</v>
      </c>
      <c r="L56" s="6"/>
      <c r="M56" s="236"/>
      <c r="N56" s="250"/>
      <c r="O56" s="13" t="s">
        <v>9</v>
      </c>
      <c r="P56" s="14" t="s">
        <v>10</v>
      </c>
      <c r="Q56" s="15" t="s">
        <v>9</v>
      </c>
      <c r="R56" s="14" t="s">
        <v>10</v>
      </c>
      <c r="S56" s="16"/>
      <c r="T56" s="235"/>
      <c r="U56" s="248"/>
      <c r="V56" s="11" t="s">
        <v>9</v>
      </c>
      <c r="W56" s="17" t="s">
        <v>10</v>
      </c>
      <c r="X56" s="18" t="s">
        <v>11</v>
      </c>
      <c r="Y56" s="142" t="s">
        <v>9</v>
      </c>
      <c r="Z56" s="91" t="s">
        <v>10</v>
      </c>
      <c r="AA56" s="92" t="s">
        <v>11</v>
      </c>
      <c r="AB56" s="237"/>
    </row>
    <row r="57" spans="2:28" ht="16.5" thickBot="1">
      <c r="B57" s="5">
        <v>1</v>
      </c>
      <c r="C57" s="19">
        <v>2</v>
      </c>
      <c r="D57" s="9">
        <v>3</v>
      </c>
      <c r="E57" s="19">
        <v>4</v>
      </c>
      <c r="F57" s="9">
        <v>5</v>
      </c>
      <c r="G57" s="19">
        <v>6</v>
      </c>
      <c r="H57" s="9">
        <v>7</v>
      </c>
      <c r="I57" s="19">
        <v>8</v>
      </c>
      <c r="J57" s="96">
        <v>9</v>
      </c>
      <c r="K57" s="145">
        <v>10</v>
      </c>
      <c r="L57" s="6"/>
      <c r="M57" s="7">
        <v>1</v>
      </c>
      <c r="N57" s="15">
        <v>2</v>
      </c>
      <c r="O57" s="13">
        <v>3</v>
      </c>
      <c r="P57" s="10">
        <v>4</v>
      </c>
      <c r="Q57" s="15">
        <v>5</v>
      </c>
      <c r="R57" s="10">
        <v>6</v>
      </c>
      <c r="S57" s="83"/>
      <c r="T57" s="5">
        <v>1</v>
      </c>
      <c r="U57" s="19">
        <v>2</v>
      </c>
      <c r="V57" s="95">
        <v>3</v>
      </c>
      <c r="W57" s="96">
        <v>4</v>
      </c>
      <c r="X57" s="96">
        <v>5</v>
      </c>
      <c r="Y57" s="96">
        <v>6</v>
      </c>
      <c r="Z57" s="96">
        <v>7</v>
      </c>
      <c r="AA57" s="96">
        <v>8</v>
      </c>
      <c r="AB57" s="9">
        <v>9</v>
      </c>
    </row>
    <row r="58" spans="2:28" ht="16.5" thickBot="1">
      <c r="B58" s="49">
        <v>1</v>
      </c>
      <c r="C58" s="146" t="s">
        <v>52</v>
      </c>
      <c r="D58" s="38">
        <v>0</v>
      </c>
      <c r="E58" s="147"/>
      <c r="F58" s="38"/>
      <c r="G58" s="148">
        <v>1</v>
      </c>
      <c r="H58" s="38"/>
      <c r="I58" s="147"/>
      <c r="J58" s="99">
        <f aca="true" t="shared" si="15" ref="J58:J78">SUM(D58+F58+H58)</f>
        <v>0</v>
      </c>
      <c r="K58" s="99">
        <f aca="true" t="shared" si="16" ref="K58:K78">SUM(E58+G58+I58)</f>
        <v>1</v>
      </c>
      <c r="L58" s="6"/>
      <c r="M58" s="149">
        <v>1</v>
      </c>
      <c r="N58" s="217" t="s">
        <v>52</v>
      </c>
      <c r="O58" s="153">
        <v>0</v>
      </c>
      <c r="P58" s="152">
        <v>0</v>
      </c>
      <c r="Q58" s="153">
        <f aca="true" t="shared" si="17" ref="Q58:Q89">J58</f>
        <v>0</v>
      </c>
      <c r="R58" s="152">
        <f aca="true" t="shared" si="18" ref="R58:R89">K58</f>
        <v>1</v>
      </c>
      <c r="S58" s="89"/>
      <c r="T58" s="38">
        <v>1</v>
      </c>
      <c r="U58" s="154" t="s">
        <v>52</v>
      </c>
      <c r="V58" s="38">
        <v>0</v>
      </c>
      <c r="W58" s="38">
        <v>2</v>
      </c>
      <c r="X58" s="39">
        <f aca="true" t="shared" si="19" ref="X58:X89">V58+W58</f>
        <v>2</v>
      </c>
      <c r="Y58" s="107">
        <f>Q58+'3 квартал'!Y58</f>
        <v>0</v>
      </c>
      <c r="Z58" s="38">
        <f>R58+'3 квартал'!Z58</f>
        <v>1</v>
      </c>
      <c r="AA58" s="40">
        <f aca="true" t="shared" si="20" ref="AA58:AA89">Y58+Z58</f>
        <v>1</v>
      </c>
      <c r="AB58" s="228">
        <f>AA58/X58</f>
        <v>0.5</v>
      </c>
    </row>
    <row r="59" spans="2:28" ht="48" thickBot="1">
      <c r="B59" s="49">
        <v>2</v>
      </c>
      <c r="C59" s="155" t="s">
        <v>53</v>
      </c>
      <c r="D59" s="114">
        <v>1</v>
      </c>
      <c r="E59" s="156"/>
      <c r="F59" s="114">
        <v>3</v>
      </c>
      <c r="G59" s="157">
        <v>4</v>
      </c>
      <c r="H59" s="114">
        <v>11</v>
      </c>
      <c r="I59" s="156">
        <v>3</v>
      </c>
      <c r="J59" s="43">
        <f t="shared" si="15"/>
        <v>15</v>
      </c>
      <c r="K59" s="43">
        <f t="shared" si="16"/>
        <v>7</v>
      </c>
      <c r="L59" s="6"/>
      <c r="M59" s="158">
        <v>2</v>
      </c>
      <c r="N59" s="218" t="s">
        <v>53</v>
      </c>
      <c r="O59" s="160">
        <v>1</v>
      </c>
      <c r="P59" s="106">
        <v>0</v>
      </c>
      <c r="Q59" s="160">
        <f t="shared" si="17"/>
        <v>15</v>
      </c>
      <c r="R59" s="106">
        <f t="shared" si="18"/>
        <v>7</v>
      </c>
      <c r="S59" s="89"/>
      <c r="T59" s="49">
        <v>2</v>
      </c>
      <c r="U59" s="161" t="s">
        <v>53</v>
      </c>
      <c r="V59" s="114">
        <v>5</v>
      </c>
      <c r="W59" s="114">
        <v>2</v>
      </c>
      <c r="X59" s="115">
        <f t="shared" si="19"/>
        <v>7</v>
      </c>
      <c r="Y59" s="107">
        <f>Q59+'3 квартал'!Y59</f>
        <v>41</v>
      </c>
      <c r="Z59" s="38">
        <f>R59+'3 квартал'!Z59</f>
        <v>12</v>
      </c>
      <c r="AA59" s="51">
        <f t="shared" si="20"/>
        <v>53</v>
      </c>
      <c r="AB59" s="229">
        <f>AA59/X59</f>
        <v>7.571428571428571</v>
      </c>
    </row>
    <row r="60" spans="2:28" ht="16.5" thickBot="1">
      <c r="B60" s="49">
        <v>3</v>
      </c>
      <c r="C60" s="162" t="s">
        <v>54</v>
      </c>
      <c r="D60" s="114"/>
      <c r="E60" s="156"/>
      <c r="F60" s="114"/>
      <c r="G60" s="157"/>
      <c r="H60" s="114"/>
      <c r="I60" s="156"/>
      <c r="J60" s="43">
        <f t="shared" si="15"/>
        <v>0</v>
      </c>
      <c r="K60" s="43">
        <f t="shared" si="16"/>
        <v>0</v>
      </c>
      <c r="L60" s="6"/>
      <c r="M60" s="158">
        <v>3</v>
      </c>
      <c r="N60" s="218" t="s">
        <v>54</v>
      </c>
      <c r="O60" s="160">
        <v>1</v>
      </c>
      <c r="P60" s="106">
        <v>0</v>
      </c>
      <c r="Q60" s="160">
        <f t="shared" si="17"/>
        <v>0</v>
      </c>
      <c r="R60" s="106">
        <f t="shared" si="18"/>
        <v>0</v>
      </c>
      <c r="S60" s="89"/>
      <c r="T60" s="49">
        <v>3</v>
      </c>
      <c r="U60" s="155" t="s">
        <v>54</v>
      </c>
      <c r="V60" s="114">
        <v>2</v>
      </c>
      <c r="W60" s="114">
        <v>0</v>
      </c>
      <c r="X60" s="115">
        <f t="shared" si="19"/>
        <v>2</v>
      </c>
      <c r="Y60" s="107">
        <f>Q60+'3 квартал'!Y60</f>
        <v>5</v>
      </c>
      <c r="Z60" s="38">
        <f>R60+'3 квартал'!Z60</f>
        <v>0</v>
      </c>
      <c r="AA60" s="51">
        <f t="shared" si="20"/>
        <v>5</v>
      </c>
      <c r="AB60" s="228">
        <f aca="true" t="shared" si="21" ref="AB60:AB86">AA60/X60</f>
        <v>2.5</v>
      </c>
    </row>
    <row r="61" spans="2:28" ht="48" thickBot="1">
      <c r="B61" s="49">
        <v>4</v>
      </c>
      <c r="C61" s="155" t="s">
        <v>55</v>
      </c>
      <c r="D61" s="114"/>
      <c r="E61" s="156"/>
      <c r="F61" s="114"/>
      <c r="G61" s="157"/>
      <c r="H61" s="114">
        <v>5</v>
      </c>
      <c r="I61" s="156"/>
      <c r="J61" s="43">
        <f t="shared" si="15"/>
        <v>5</v>
      </c>
      <c r="K61" s="43">
        <f t="shared" si="16"/>
        <v>0</v>
      </c>
      <c r="L61" s="6"/>
      <c r="M61" s="158">
        <v>4</v>
      </c>
      <c r="N61" s="220" t="s">
        <v>55</v>
      </c>
      <c r="O61" s="160">
        <v>0</v>
      </c>
      <c r="P61" s="106">
        <v>0</v>
      </c>
      <c r="Q61" s="160"/>
      <c r="R61" s="106">
        <f t="shared" si="18"/>
        <v>0</v>
      </c>
      <c r="S61" s="89"/>
      <c r="T61" s="49">
        <v>4</v>
      </c>
      <c r="U61" s="161" t="s">
        <v>55</v>
      </c>
      <c r="V61" s="114">
        <v>1</v>
      </c>
      <c r="W61" s="114">
        <v>0</v>
      </c>
      <c r="X61" s="115">
        <f t="shared" si="19"/>
        <v>1</v>
      </c>
      <c r="Y61" s="107">
        <f>Q61+'3 квартал'!Y61</f>
        <v>7</v>
      </c>
      <c r="Z61" s="38">
        <f>R61+'3 квартал'!Z61</f>
        <v>2</v>
      </c>
      <c r="AA61" s="51">
        <f t="shared" si="20"/>
        <v>9</v>
      </c>
      <c r="AB61" s="228">
        <f t="shared" si="21"/>
        <v>9</v>
      </c>
    </row>
    <row r="62" spans="2:28" ht="16.5" thickBot="1">
      <c r="B62" s="49">
        <v>5</v>
      </c>
      <c r="C62" s="155" t="s">
        <v>95</v>
      </c>
      <c r="D62" s="114">
        <v>1</v>
      </c>
      <c r="E62" s="156"/>
      <c r="F62" s="114">
        <v>5</v>
      </c>
      <c r="G62" s="157"/>
      <c r="H62" s="114"/>
      <c r="I62" s="156"/>
      <c r="J62" s="43">
        <f t="shared" si="15"/>
        <v>6</v>
      </c>
      <c r="K62" s="43">
        <f t="shared" si="16"/>
        <v>0</v>
      </c>
      <c r="L62" s="6"/>
      <c r="M62" s="158">
        <v>5</v>
      </c>
      <c r="N62" s="218" t="s">
        <v>57</v>
      </c>
      <c r="O62" s="160">
        <v>4</v>
      </c>
      <c r="P62" s="106">
        <v>3</v>
      </c>
      <c r="Q62" s="160">
        <f t="shared" si="17"/>
        <v>6</v>
      </c>
      <c r="R62" s="106">
        <f t="shared" si="18"/>
        <v>0</v>
      </c>
      <c r="S62" s="89"/>
      <c r="T62" s="49">
        <v>5</v>
      </c>
      <c r="U62" s="161" t="s">
        <v>57</v>
      </c>
      <c r="V62" s="114">
        <v>21</v>
      </c>
      <c r="W62" s="114">
        <v>8</v>
      </c>
      <c r="X62" s="115">
        <f t="shared" si="19"/>
        <v>29</v>
      </c>
      <c r="Y62" s="107">
        <f>Q62+'3 квартал'!Y62</f>
        <v>16</v>
      </c>
      <c r="Z62" s="38">
        <f>R62+'3 квартал'!Z62</f>
        <v>5</v>
      </c>
      <c r="AA62" s="51">
        <f t="shared" si="20"/>
        <v>21</v>
      </c>
      <c r="AB62" s="228">
        <f t="shared" si="21"/>
        <v>0.7241379310344828</v>
      </c>
    </row>
    <row r="63" spans="2:28" ht="16.5" thickBot="1">
      <c r="B63" s="49">
        <v>6</v>
      </c>
      <c r="C63" s="155" t="s">
        <v>58</v>
      </c>
      <c r="D63" s="163">
        <v>2</v>
      </c>
      <c r="E63" s="164"/>
      <c r="F63" s="163">
        <v>5</v>
      </c>
      <c r="G63" s="165"/>
      <c r="H63" s="163">
        <v>1</v>
      </c>
      <c r="I63" s="164">
        <v>1</v>
      </c>
      <c r="J63" s="43">
        <f t="shared" si="15"/>
        <v>8</v>
      </c>
      <c r="K63" s="43">
        <f t="shared" si="16"/>
        <v>1</v>
      </c>
      <c r="L63" s="6"/>
      <c r="M63" s="158">
        <v>6</v>
      </c>
      <c r="N63" s="218" t="s">
        <v>58</v>
      </c>
      <c r="O63" s="160">
        <v>15</v>
      </c>
      <c r="P63" s="106">
        <v>6</v>
      </c>
      <c r="Q63" s="160">
        <f t="shared" si="17"/>
        <v>8</v>
      </c>
      <c r="R63" s="106">
        <f t="shared" si="18"/>
        <v>1</v>
      </c>
      <c r="S63" s="89"/>
      <c r="T63" s="49">
        <v>6</v>
      </c>
      <c r="U63" s="161" t="s">
        <v>58</v>
      </c>
      <c r="V63" s="114">
        <v>57</v>
      </c>
      <c r="W63" s="114">
        <v>20</v>
      </c>
      <c r="X63" s="115">
        <f t="shared" si="19"/>
        <v>77</v>
      </c>
      <c r="Y63" s="107">
        <f>Q63+'3 квартал'!Y63</f>
        <v>38</v>
      </c>
      <c r="Z63" s="38">
        <f>R63+'3 квартал'!Z63</f>
        <v>12</v>
      </c>
      <c r="AA63" s="51">
        <f t="shared" si="20"/>
        <v>50</v>
      </c>
      <c r="AB63" s="228">
        <f t="shared" si="21"/>
        <v>0.6493506493506493</v>
      </c>
    </row>
    <row r="64" spans="2:28" ht="16.5" thickBot="1">
      <c r="B64" s="49">
        <v>7</v>
      </c>
      <c r="C64" s="155" t="s">
        <v>59</v>
      </c>
      <c r="D64" s="114"/>
      <c r="E64" s="156"/>
      <c r="F64" s="114"/>
      <c r="G64" s="157"/>
      <c r="H64" s="114"/>
      <c r="I64" s="156"/>
      <c r="J64" s="43">
        <f t="shared" si="15"/>
        <v>0</v>
      </c>
      <c r="K64" s="43">
        <f t="shared" si="16"/>
        <v>0</v>
      </c>
      <c r="L64" s="6"/>
      <c r="M64" s="158">
        <v>7</v>
      </c>
      <c r="N64" s="218" t="s">
        <v>59</v>
      </c>
      <c r="O64" s="160">
        <v>0</v>
      </c>
      <c r="P64" s="106">
        <v>0</v>
      </c>
      <c r="Q64" s="160">
        <f t="shared" si="17"/>
        <v>0</v>
      </c>
      <c r="R64" s="106">
        <f t="shared" si="18"/>
        <v>0</v>
      </c>
      <c r="S64" s="89"/>
      <c r="T64" s="49">
        <v>7</v>
      </c>
      <c r="U64" s="161" t="s">
        <v>59</v>
      </c>
      <c r="V64" s="114">
        <v>1</v>
      </c>
      <c r="W64" s="114">
        <v>1</v>
      </c>
      <c r="X64" s="115">
        <f t="shared" si="19"/>
        <v>2</v>
      </c>
      <c r="Y64" s="107">
        <f>Q64+'3 квартал'!Y64</f>
        <v>3</v>
      </c>
      <c r="Z64" s="38">
        <f>R64+'3 квартал'!Z64</f>
        <v>1</v>
      </c>
      <c r="AA64" s="51">
        <f t="shared" si="20"/>
        <v>4</v>
      </c>
      <c r="AB64" s="228">
        <f t="shared" si="21"/>
        <v>2</v>
      </c>
    </row>
    <row r="65" spans="2:28" ht="16.5" thickBot="1">
      <c r="B65" s="49">
        <v>8</v>
      </c>
      <c r="C65" s="166" t="s">
        <v>60</v>
      </c>
      <c r="D65" s="114">
        <v>18</v>
      </c>
      <c r="E65" s="156">
        <v>1</v>
      </c>
      <c r="F65" s="114">
        <v>14</v>
      </c>
      <c r="G65" s="157">
        <v>3</v>
      </c>
      <c r="H65" s="114">
        <v>19</v>
      </c>
      <c r="I65" s="156">
        <v>5</v>
      </c>
      <c r="J65" s="43">
        <f t="shared" si="15"/>
        <v>51</v>
      </c>
      <c r="K65" s="43">
        <f t="shared" si="16"/>
        <v>9</v>
      </c>
      <c r="L65" s="6"/>
      <c r="M65" s="158">
        <v>8</v>
      </c>
      <c r="N65" s="219" t="s">
        <v>60</v>
      </c>
      <c r="O65" s="160">
        <v>50</v>
      </c>
      <c r="P65" s="106">
        <v>14</v>
      </c>
      <c r="Q65" s="160">
        <f t="shared" si="17"/>
        <v>51</v>
      </c>
      <c r="R65" s="106">
        <f t="shared" si="18"/>
        <v>9</v>
      </c>
      <c r="S65" s="89"/>
      <c r="T65" s="49">
        <v>8</v>
      </c>
      <c r="U65" s="168" t="s">
        <v>60</v>
      </c>
      <c r="V65" s="114">
        <v>198</v>
      </c>
      <c r="W65" s="114">
        <v>44</v>
      </c>
      <c r="X65" s="115">
        <v>242</v>
      </c>
      <c r="Y65" s="107">
        <v>238</v>
      </c>
      <c r="Z65" s="38">
        <f>R65+'3 квартал'!Z65</f>
        <v>25</v>
      </c>
      <c r="AA65" s="51">
        <f t="shared" si="20"/>
        <v>263</v>
      </c>
      <c r="AB65" s="228">
        <f t="shared" si="21"/>
        <v>1.0867768595041323</v>
      </c>
    </row>
    <row r="66" spans="2:28" ht="16.5" thickBot="1">
      <c r="B66" s="49">
        <v>9</v>
      </c>
      <c r="C66" s="155" t="s">
        <v>61</v>
      </c>
      <c r="D66" s="114"/>
      <c r="E66" s="156"/>
      <c r="F66" s="114"/>
      <c r="G66" s="157"/>
      <c r="H66" s="114">
        <v>1</v>
      </c>
      <c r="I66" s="156"/>
      <c r="J66" s="43">
        <f t="shared" si="15"/>
        <v>1</v>
      </c>
      <c r="K66" s="43">
        <f t="shared" si="16"/>
        <v>0</v>
      </c>
      <c r="L66" s="6"/>
      <c r="M66" s="158">
        <v>9</v>
      </c>
      <c r="N66" s="218" t="s">
        <v>61</v>
      </c>
      <c r="O66" s="160">
        <v>0</v>
      </c>
      <c r="P66" s="106">
        <v>0</v>
      </c>
      <c r="Q66" s="160">
        <f t="shared" si="17"/>
        <v>1</v>
      </c>
      <c r="R66" s="106">
        <f t="shared" si="18"/>
        <v>0</v>
      </c>
      <c r="S66" s="89"/>
      <c r="T66" s="49">
        <v>9</v>
      </c>
      <c r="U66" s="161" t="s">
        <v>61</v>
      </c>
      <c r="V66" s="114">
        <v>0</v>
      </c>
      <c r="W66" s="114">
        <v>0</v>
      </c>
      <c r="X66" s="115">
        <f t="shared" si="19"/>
        <v>0</v>
      </c>
      <c r="Y66" s="107">
        <f>Q66+'3 квартал'!Y66</f>
        <v>3</v>
      </c>
      <c r="Z66" s="38">
        <f>R66+'3 квартал'!Z66</f>
        <v>0</v>
      </c>
      <c r="AA66" s="51">
        <f t="shared" si="20"/>
        <v>3</v>
      </c>
      <c r="AB66" s="228"/>
    </row>
    <row r="67" spans="2:28" ht="16.5" thickBot="1">
      <c r="B67" s="49">
        <v>10</v>
      </c>
      <c r="C67" s="166" t="s">
        <v>62</v>
      </c>
      <c r="D67" s="114"/>
      <c r="E67" s="156"/>
      <c r="F67" s="114">
        <v>4</v>
      </c>
      <c r="G67" s="157"/>
      <c r="H67" s="114"/>
      <c r="I67" s="156"/>
      <c r="J67" s="43">
        <f t="shared" si="15"/>
        <v>4</v>
      </c>
      <c r="K67" s="43">
        <f t="shared" si="16"/>
        <v>0</v>
      </c>
      <c r="L67" s="6"/>
      <c r="M67" s="158">
        <v>10</v>
      </c>
      <c r="N67" s="219" t="s">
        <v>62</v>
      </c>
      <c r="O67" s="160">
        <v>7</v>
      </c>
      <c r="P67" s="106">
        <v>0</v>
      </c>
      <c r="Q67" s="160">
        <f t="shared" si="17"/>
        <v>4</v>
      </c>
      <c r="R67" s="106">
        <f t="shared" si="18"/>
        <v>0</v>
      </c>
      <c r="S67" s="89"/>
      <c r="T67" s="49">
        <v>10</v>
      </c>
      <c r="U67" s="168" t="s">
        <v>62</v>
      </c>
      <c r="V67" s="114">
        <v>28</v>
      </c>
      <c r="W67" s="114">
        <v>2</v>
      </c>
      <c r="X67" s="115">
        <f t="shared" si="19"/>
        <v>30</v>
      </c>
      <c r="Y67" s="107">
        <f>Q67+'3 квартал'!Y67</f>
        <v>31</v>
      </c>
      <c r="Z67" s="38">
        <f>R67+'3 квартал'!Z67</f>
        <v>1</v>
      </c>
      <c r="AA67" s="51">
        <f t="shared" si="20"/>
        <v>32</v>
      </c>
      <c r="AB67" s="228">
        <f t="shared" si="21"/>
        <v>1.0666666666666667</v>
      </c>
    </row>
    <row r="68" spans="2:28" ht="16.5" thickBot="1">
      <c r="B68" s="49">
        <v>11</v>
      </c>
      <c r="C68" s="155" t="s">
        <v>63</v>
      </c>
      <c r="D68" s="114"/>
      <c r="E68" s="156"/>
      <c r="F68" s="114">
        <v>1</v>
      </c>
      <c r="G68" s="157"/>
      <c r="H68" s="114"/>
      <c r="I68" s="156"/>
      <c r="J68" s="43">
        <f t="shared" si="15"/>
        <v>1</v>
      </c>
      <c r="K68" s="43">
        <f t="shared" si="16"/>
        <v>0</v>
      </c>
      <c r="L68" s="6"/>
      <c r="M68" s="158">
        <v>11</v>
      </c>
      <c r="N68" s="218" t="s">
        <v>63</v>
      </c>
      <c r="O68" s="160">
        <v>4</v>
      </c>
      <c r="P68" s="106">
        <v>0</v>
      </c>
      <c r="Q68" s="160">
        <f t="shared" si="17"/>
        <v>1</v>
      </c>
      <c r="R68" s="106">
        <f t="shared" si="18"/>
        <v>0</v>
      </c>
      <c r="S68" s="89"/>
      <c r="T68" s="49">
        <v>11</v>
      </c>
      <c r="U68" s="161" t="s">
        <v>63</v>
      </c>
      <c r="V68" s="114">
        <v>12</v>
      </c>
      <c r="W68" s="114">
        <v>0</v>
      </c>
      <c r="X68" s="115">
        <f t="shared" si="19"/>
        <v>12</v>
      </c>
      <c r="Y68" s="107">
        <f>Q68+'3 квартал'!Y68</f>
        <v>9</v>
      </c>
      <c r="Z68" s="38">
        <f>R68+'3 квартал'!Z68</f>
        <v>1</v>
      </c>
      <c r="AA68" s="51">
        <f t="shared" si="20"/>
        <v>10</v>
      </c>
      <c r="AB68" s="228">
        <f t="shared" si="21"/>
        <v>0.8333333333333334</v>
      </c>
    </row>
    <row r="69" spans="2:28" ht="32.25" thickBot="1">
      <c r="B69" s="49">
        <v>12</v>
      </c>
      <c r="C69" s="155" t="s">
        <v>64</v>
      </c>
      <c r="D69" s="114">
        <v>1</v>
      </c>
      <c r="E69" s="156"/>
      <c r="F69" s="114">
        <v>3</v>
      </c>
      <c r="G69" s="157"/>
      <c r="H69" s="114">
        <v>3</v>
      </c>
      <c r="I69" s="156">
        <v>1</v>
      </c>
      <c r="J69" s="43">
        <f t="shared" si="15"/>
        <v>7</v>
      </c>
      <c r="K69" s="43">
        <f t="shared" si="16"/>
        <v>1</v>
      </c>
      <c r="L69" s="6"/>
      <c r="M69" s="158">
        <v>12</v>
      </c>
      <c r="N69" s="218" t="s">
        <v>64</v>
      </c>
      <c r="O69" s="160">
        <v>10</v>
      </c>
      <c r="P69" s="106">
        <v>2</v>
      </c>
      <c r="Q69" s="160">
        <f t="shared" si="17"/>
        <v>7</v>
      </c>
      <c r="R69" s="106">
        <f t="shared" si="18"/>
        <v>1</v>
      </c>
      <c r="S69" s="89"/>
      <c r="T69" s="49">
        <v>12</v>
      </c>
      <c r="U69" s="161" t="s">
        <v>64</v>
      </c>
      <c r="V69" s="114">
        <v>27</v>
      </c>
      <c r="W69" s="114">
        <v>8</v>
      </c>
      <c r="X69" s="115">
        <f t="shared" si="19"/>
        <v>35</v>
      </c>
      <c r="Y69" s="107">
        <f>Q69+'3 квартал'!Y69</f>
        <v>16</v>
      </c>
      <c r="Z69" s="38">
        <f>R69+'3 квартал'!Z69</f>
        <v>4</v>
      </c>
      <c r="AA69" s="51">
        <f t="shared" si="20"/>
        <v>20</v>
      </c>
      <c r="AB69" s="228">
        <f t="shared" si="21"/>
        <v>0.5714285714285714</v>
      </c>
    </row>
    <row r="70" spans="2:28" ht="16.5" thickBot="1">
      <c r="B70" s="49">
        <v>13</v>
      </c>
      <c r="C70" s="155" t="s">
        <v>66</v>
      </c>
      <c r="D70" s="114">
        <v>5</v>
      </c>
      <c r="E70" s="156"/>
      <c r="F70" s="114"/>
      <c r="G70" s="157"/>
      <c r="H70" s="114"/>
      <c r="I70" s="156">
        <v>1</v>
      </c>
      <c r="J70" s="43">
        <f t="shared" si="15"/>
        <v>5</v>
      </c>
      <c r="K70" s="43">
        <f t="shared" si="16"/>
        <v>1</v>
      </c>
      <c r="L70" s="6"/>
      <c r="M70" s="158">
        <v>13</v>
      </c>
      <c r="N70" s="218" t="s">
        <v>66</v>
      </c>
      <c r="O70" s="160">
        <v>21</v>
      </c>
      <c r="P70" s="106">
        <v>4</v>
      </c>
      <c r="Q70" s="160">
        <f t="shared" si="17"/>
        <v>5</v>
      </c>
      <c r="R70" s="106">
        <f t="shared" si="18"/>
        <v>1</v>
      </c>
      <c r="S70" s="89"/>
      <c r="T70" s="49">
        <v>13</v>
      </c>
      <c r="U70" s="161" t="s">
        <v>66</v>
      </c>
      <c r="V70" s="114">
        <v>58</v>
      </c>
      <c r="W70" s="114">
        <v>6</v>
      </c>
      <c r="X70" s="115">
        <f t="shared" si="19"/>
        <v>64</v>
      </c>
      <c r="Y70" s="107">
        <f>Q70+'3 квартал'!Y70</f>
        <v>69</v>
      </c>
      <c r="Z70" s="38">
        <f>R70+'3 квартал'!Z70</f>
        <v>4</v>
      </c>
      <c r="AA70" s="51">
        <f t="shared" si="20"/>
        <v>73</v>
      </c>
      <c r="AB70" s="228">
        <f t="shared" si="21"/>
        <v>1.140625</v>
      </c>
    </row>
    <row r="71" spans="2:28" ht="16.5" thickBot="1">
      <c r="B71" s="49">
        <v>14</v>
      </c>
      <c r="C71" s="155" t="s">
        <v>112</v>
      </c>
      <c r="D71" s="114"/>
      <c r="E71" s="156"/>
      <c r="F71" s="114"/>
      <c r="G71" s="157"/>
      <c r="H71" s="114"/>
      <c r="I71" s="156"/>
      <c r="J71" s="43">
        <f t="shared" si="15"/>
        <v>0</v>
      </c>
      <c r="K71" s="43">
        <f t="shared" si="16"/>
        <v>0</v>
      </c>
      <c r="L71" s="6"/>
      <c r="M71" s="158">
        <v>14</v>
      </c>
      <c r="N71" s="220" t="s">
        <v>112</v>
      </c>
      <c r="O71" s="160">
        <v>0</v>
      </c>
      <c r="P71" s="106">
        <v>0</v>
      </c>
      <c r="Q71" s="160">
        <f t="shared" si="17"/>
        <v>0</v>
      </c>
      <c r="R71" s="106">
        <f t="shared" si="18"/>
        <v>0</v>
      </c>
      <c r="S71" s="89"/>
      <c r="T71" s="49">
        <v>14</v>
      </c>
      <c r="U71" s="161" t="s">
        <v>112</v>
      </c>
      <c r="V71" s="114">
        <v>0</v>
      </c>
      <c r="W71" s="114">
        <v>0</v>
      </c>
      <c r="X71" s="115">
        <f t="shared" si="19"/>
        <v>0</v>
      </c>
      <c r="Y71" s="107">
        <f>Q71+'3 квартал'!Y71</f>
        <v>1</v>
      </c>
      <c r="Z71" s="38">
        <f>R71+'3 квартал'!Z71</f>
        <v>0</v>
      </c>
      <c r="AA71" s="51">
        <f t="shared" si="20"/>
        <v>1</v>
      </c>
      <c r="AB71" s="228"/>
    </row>
    <row r="72" spans="2:28" ht="32.25" thickBot="1">
      <c r="B72" s="49">
        <v>15</v>
      </c>
      <c r="C72" s="155" t="s">
        <v>67</v>
      </c>
      <c r="D72" s="114">
        <v>1</v>
      </c>
      <c r="E72" s="156"/>
      <c r="F72" s="114">
        <v>1</v>
      </c>
      <c r="G72" s="157"/>
      <c r="H72" s="114">
        <v>2</v>
      </c>
      <c r="I72" s="156"/>
      <c r="J72" s="43">
        <f t="shared" si="15"/>
        <v>4</v>
      </c>
      <c r="K72" s="43">
        <f t="shared" si="16"/>
        <v>0</v>
      </c>
      <c r="L72" s="6"/>
      <c r="M72" s="158">
        <v>15</v>
      </c>
      <c r="N72" s="218" t="s">
        <v>67</v>
      </c>
      <c r="O72" s="160">
        <v>7</v>
      </c>
      <c r="P72" s="106">
        <v>0</v>
      </c>
      <c r="Q72" s="160">
        <f t="shared" si="17"/>
        <v>4</v>
      </c>
      <c r="R72" s="106">
        <f t="shared" si="18"/>
        <v>0</v>
      </c>
      <c r="S72" s="89"/>
      <c r="T72" s="49">
        <v>15</v>
      </c>
      <c r="U72" s="161" t="s">
        <v>67</v>
      </c>
      <c r="V72" s="114">
        <v>16</v>
      </c>
      <c r="W72" s="114">
        <v>1</v>
      </c>
      <c r="X72" s="115">
        <f t="shared" si="19"/>
        <v>17</v>
      </c>
      <c r="Y72" s="107">
        <f>Q72+'3 квартал'!Y72</f>
        <v>16</v>
      </c>
      <c r="Z72" s="38">
        <f>R72+'3 квартал'!Z72</f>
        <v>2</v>
      </c>
      <c r="AA72" s="51">
        <f t="shared" si="20"/>
        <v>18</v>
      </c>
      <c r="AB72" s="228">
        <f t="shared" si="21"/>
        <v>1.0588235294117647</v>
      </c>
    </row>
    <row r="73" spans="2:28" ht="16.5" thickBot="1">
      <c r="B73" s="49">
        <v>16</v>
      </c>
      <c r="C73" s="155" t="s">
        <v>121</v>
      </c>
      <c r="D73" s="114"/>
      <c r="E73" s="156"/>
      <c r="F73" s="163"/>
      <c r="G73" s="157"/>
      <c r="H73" s="114">
        <v>3</v>
      </c>
      <c r="I73" s="156"/>
      <c r="J73" s="43">
        <f t="shared" si="15"/>
        <v>3</v>
      </c>
      <c r="K73" s="43">
        <f t="shared" si="16"/>
        <v>0</v>
      </c>
      <c r="L73" s="6"/>
      <c r="M73" s="158">
        <v>16</v>
      </c>
      <c r="N73" s="218" t="s">
        <v>121</v>
      </c>
      <c r="O73" s="160">
        <v>2</v>
      </c>
      <c r="P73" s="106">
        <v>2</v>
      </c>
      <c r="Q73" s="160">
        <f t="shared" si="17"/>
        <v>3</v>
      </c>
      <c r="R73" s="106">
        <f t="shared" si="18"/>
        <v>0</v>
      </c>
      <c r="S73" s="89"/>
      <c r="T73" s="49">
        <v>16</v>
      </c>
      <c r="U73" s="161" t="s">
        <v>121</v>
      </c>
      <c r="V73" s="114">
        <v>27</v>
      </c>
      <c r="W73" s="114">
        <v>8</v>
      </c>
      <c r="X73" s="115">
        <f t="shared" si="19"/>
        <v>35</v>
      </c>
      <c r="Y73" s="107">
        <f>Q73+'3 квартал'!Y73</f>
        <v>29</v>
      </c>
      <c r="Z73" s="38">
        <f>R73+'3 квартал'!Z73</f>
        <v>10</v>
      </c>
      <c r="AA73" s="51">
        <f t="shared" si="20"/>
        <v>39</v>
      </c>
      <c r="AB73" s="228">
        <f t="shared" si="21"/>
        <v>1.1142857142857143</v>
      </c>
    </row>
    <row r="74" spans="2:28" ht="32.25" thickBot="1">
      <c r="B74" s="49">
        <v>17</v>
      </c>
      <c r="C74" s="155" t="s">
        <v>69</v>
      </c>
      <c r="D74" s="169"/>
      <c r="E74" s="156"/>
      <c r="F74" s="114"/>
      <c r="G74" s="157"/>
      <c r="H74" s="114"/>
      <c r="I74" s="156"/>
      <c r="J74" s="43">
        <f t="shared" si="15"/>
        <v>0</v>
      </c>
      <c r="K74" s="43">
        <f t="shared" si="16"/>
        <v>0</v>
      </c>
      <c r="L74" s="6"/>
      <c r="M74" s="158">
        <v>17</v>
      </c>
      <c r="N74" s="218" t="s">
        <v>70</v>
      </c>
      <c r="O74" s="160">
        <v>1</v>
      </c>
      <c r="P74" s="106">
        <v>0</v>
      </c>
      <c r="Q74" s="160">
        <f t="shared" si="17"/>
        <v>0</v>
      </c>
      <c r="R74" s="106">
        <f t="shared" si="18"/>
        <v>0</v>
      </c>
      <c r="S74" s="89"/>
      <c r="T74" s="49">
        <v>17</v>
      </c>
      <c r="U74" s="161" t="s">
        <v>70</v>
      </c>
      <c r="V74" s="114">
        <v>1</v>
      </c>
      <c r="W74" s="114">
        <v>0</v>
      </c>
      <c r="X74" s="115">
        <f t="shared" si="19"/>
        <v>1</v>
      </c>
      <c r="Y74" s="107">
        <f>Q74+'3 квартал'!Y74</f>
        <v>0</v>
      </c>
      <c r="Z74" s="38">
        <f>R74+'3 квартал'!Z74</f>
        <v>2</v>
      </c>
      <c r="AA74" s="51">
        <f t="shared" si="20"/>
        <v>2</v>
      </c>
      <c r="AB74" s="228">
        <f t="shared" si="21"/>
        <v>2</v>
      </c>
    </row>
    <row r="75" spans="2:28" ht="16.5" thickBot="1">
      <c r="B75" s="49">
        <v>18</v>
      </c>
      <c r="C75" s="166" t="s">
        <v>106</v>
      </c>
      <c r="D75" s="114"/>
      <c r="E75" s="156"/>
      <c r="F75" s="114"/>
      <c r="G75" s="157"/>
      <c r="H75" s="114">
        <v>2</v>
      </c>
      <c r="I75" s="156"/>
      <c r="J75" s="43">
        <f t="shared" si="15"/>
        <v>2</v>
      </c>
      <c r="K75" s="43">
        <f t="shared" si="16"/>
        <v>0</v>
      </c>
      <c r="L75" s="6"/>
      <c r="M75" s="158">
        <v>18</v>
      </c>
      <c r="N75" s="219" t="s">
        <v>106</v>
      </c>
      <c r="O75" s="160">
        <v>0</v>
      </c>
      <c r="P75" s="106">
        <v>0</v>
      </c>
      <c r="Q75" s="160">
        <f t="shared" si="17"/>
        <v>2</v>
      </c>
      <c r="R75" s="106">
        <f t="shared" si="18"/>
        <v>0</v>
      </c>
      <c r="S75" s="89"/>
      <c r="T75" s="49">
        <v>18</v>
      </c>
      <c r="U75" s="168" t="s">
        <v>106</v>
      </c>
      <c r="V75" s="114">
        <v>0</v>
      </c>
      <c r="W75" s="114">
        <v>0</v>
      </c>
      <c r="X75" s="115">
        <f t="shared" si="19"/>
        <v>0</v>
      </c>
      <c r="Y75" s="107">
        <f>Q75+'3 квартал'!Y75</f>
        <v>2</v>
      </c>
      <c r="Z75" s="38">
        <f>R75+'3 квартал'!Z75</f>
        <v>0</v>
      </c>
      <c r="AA75" s="51">
        <f t="shared" si="20"/>
        <v>2</v>
      </c>
      <c r="AB75" s="228"/>
    </row>
    <row r="76" spans="2:28" ht="16.5" thickBot="1">
      <c r="B76" s="49">
        <v>19</v>
      </c>
      <c r="C76" s="155" t="s">
        <v>71</v>
      </c>
      <c r="D76" s="114"/>
      <c r="E76" s="156"/>
      <c r="F76" s="114"/>
      <c r="G76" s="157"/>
      <c r="H76" s="114">
        <v>2</v>
      </c>
      <c r="I76" s="156"/>
      <c r="J76" s="43">
        <f t="shared" si="15"/>
        <v>2</v>
      </c>
      <c r="K76" s="43">
        <f t="shared" si="16"/>
        <v>0</v>
      </c>
      <c r="L76" s="6"/>
      <c r="M76" s="158">
        <v>19</v>
      </c>
      <c r="N76" s="218" t="s">
        <v>71</v>
      </c>
      <c r="O76" s="160"/>
      <c r="P76" s="106"/>
      <c r="Q76" s="160">
        <f t="shared" si="17"/>
        <v>2</v>
      </c>
      <c r="R76" s="106">
        <f t="shared" si="18"/>
        <v>0</v>
      </c>
      <c r="S76" s="89"/>
      <c r="T76" s="49">
        <v>19</v>
      </c>
      <c r="U76" s="161" t="s">
        <v>71</v>
      </c>
      <c r="V76" s="114"/>
      <c r="W76" s="114"/>
      <c r="X76" s="115">
        <f t="shared" si="19"/>
        <v>0</v>
      </c>
      <c r="Y76" s="107">
        <f>Q76+'3 квартал'!Y76</f>
        <v>3</v>
      </c>
      <c r="Z76" s="38">
        <f>R76+'3 квартал'!Z76</f>
        <v>0</v>
      </c>
      <c r="AA76" s="51">
        <f t="shared" si="20"/>
        <v>3</v>
      </c>
      <c r="AB76" s="228"/>
    </row>
    <row r="77" spans="2:28" ht="16.5" thickBot="1">
      <c r="B77" s="49">
        <v>20</v>
      </c>
      <c r="C77" s="155" t="s">
        <v>72</v>
      </c>
      <c r="D77" s="114"/>
      <c r="E77" s="156"/>
      <c r="F77" s="114">
        <v>1</v>
      </c>
      <c r="G77" s="157"/>
      <c r="H77" s="114"/>
      <c r="I77" s="156"/>
      <c r="J77" s="43">
        <f t="shared" si="15"/>
        <v>1</v>
      </c>
      <c r="K77" s="43">
        <f t="shared" si="16"/>
        <v>0</v>
      </c>
      <c r="L77" s="6"/>
      <c r="M77" s="158">
        <v>20</v>
      </c>
      <c r="N77" s="218" t="s">
        <v>72</v>
      </c>
      <c r="O77" s="160"/>
      <c r="P77" s="106"/>
      <c r="Q77" s="160">
        <f t="shared" si="17"/>
        <v>1</v>
      </c>
      <c r="R77" s="106">
        <f t="shared" si="18"/>
        <v>0</v>
      </c>
      <c r="S77" s="89"/>
      <c r="T77" s="49">
        <v>20</v>
      </c>
      <c r="U77" s="161" t="s">
        <v>72</v>
      </c>
      <c r="V77" s="114"/>
      <c r="W77" s="114"/>
      <c r="X77" s="115">
        <f t="shared" si="19"/>
        <v>0</v>
      </c>
      <c r="Y77" s="107">
        <f>Q77+'3 квартал'!Y77</f>
        <v>1</v>
      </c>
      <c r="Z77" s="38">
        <f>R77+'3 квартал'!Z77</f>
        <v>0</v>
      </c>
      <c r="AA77" s="51">
        <f t="shared" si="20"/>
        <v>1</v>
      </c>
      <c r="AB77" s="228"/>
    </row>
    <row r="78" spans="2:28" ht="16.5" thickBot="1">
      <c r="B78" s="49">
        <v>21</v>
      </c>
      <c r="C78" s="155" t="s">
        <v>73</v>
      </c>
      <c r="D78" s="114"/>
      <c r="E78" s="156"/>
      <c r="F78" s="114"/>
      <c r="G78" s="157"/>
      <c r="H78" s="114">
        <v>2</v>
      </c>
      <c r="I78" s="156">
        <v>1</v>
      </c>
      <c r="J78" s="43">
        <f t="shared" si="15"/>
        <v>2</v>
      </c>
      <c r="K78" s="43">
        <f t="shared" si="16"/>
        <v>1</v>
      </c>
      <c r="L78" s="6"/>
      <c r="M78" s="158">
        <v>21</v>
      </c>
      <c r="N78" s="218" t="s">
        <v>73</v>
      </c>
      <c r="O78" s="160"/>
      <c r="P78" s="106"/>
      <c r="Q78" s="160">
        <f t="shared" si="17"/>
        <v>2</v>
      </c>
      <c r="R78" s="106">
        <f t="shared" si="18"/>
        <v>1</v>
      </c>
      <c r="S78" s="89"/>
      <c r="T78" s="49">
        <v>21</v>
      </c>
      <c r="U78" s="161" t="s">
        <v>73</v>
      </c>
      <c r="V78" s="114"/>
      <c r="W78" s="114">
        <v>1</v>
      </c>
      <c r="X78" s="115">
        <f t="shared" si="19"/>
        <v>1</v>
      </c>
      <c r="Y78" s="107">
        <f>Q78+'3 квартал'!Y78</f>
        <v>2</v>
      </c>
      <c r="Z78" s="38">
        <f>R78+'3 квартал'!Z78</f>
        <v>2</v>
      </c>
      <c r="AA78" s="51">
        <f t="shared" si="20"/>
        <v>4</v>
      </c>
      <c r="AB78" s="228">
        <f t="shared" si="21"/>
        <v>4</v>
      </c>
    </row>
    <row r="79" spans="2:28" ht="16.5" thickBot="1">
      <c r="B79" s="49">
        <v>22</v>
      </c>
      <c r="C79" s="155" t="s">
        <v>74</v>
      </c>
      <c r="D79" s="114"/>
      <c r="E79" s="156"/>
      <c r="F79" s="114"/>
      <c r="G79" s="157"/>
      <c r="H79" s="114"/>
      <c r="I79" s="156"/>
      <c r="J79" s="43">
        <f>D79+F79+H79</f>
        <v>0</v>
      </c>
      <c r="K79" s="43">
        <f aca="true" t="shared" si="22" ref="K79:K89">SUM(E79+G79+I79)</f>
        <v>0</v>
      </c>
      <c r="L79" s="6"/>
      <c r="M79" s="158">
        <v>22</v>
      </c>
      <c r="N79" s="218" t="s">
        <v>74</v>
      </c>
      <c r="O79" s="160"/>
      <c r="P79" s="106">
        <v>1</v>
      </c>
      <c r="Q79" s="160">
        <f t="shared" si="17"/>
        <v>0</v>
      </c>
      <c r="R79" s="106">
        <f t="shared" si="18"/>
        <v>0</v>
      </c>
      <c r="S79" s="89"/>
      <c r="T79" s="49">
        <v>22</v>
      </c>
      <c r="U79" s="161" t="s">
        <v>74</v>
      </c>
      <c r="V79" s="114"/>
      <c r="W79" s="114">
        <v>1</v>
      </c>
      <c r="X79" s="115">
        <f t="shared" si="19"/>
        <v>1</v>
      </c>
      <c r="Y79" s="107">
        <f>Q79+'3 квартал'!Y79</f>
        <v>0</v>
      </c>
      <c r="Z79" s="38">
        <f>R79+'3 квартал'!Z79</f>
        <v>0</v>
      </c>
      <c r="AA79" s="51">
        <f t="shared" si="20"/>
        <v>0</v>
      </c>
      <c r="AB79" s="228">
        <f t="shared" si="21"/>
        <v>0</v>
      </c>
    </row>
    <row r="80" spans="2:28" ht="16.5" thickBot="1">
      <c r="B80" s="49">
        <v>23</v>
      </c>
      <c r="C80" s="155" t="s">
        <v>75</v>
      </c>
      <c r="D80" s="114"/>
      <c r="E80" s="156"/>
      <c r="F80" s="114"/>
      <c r="G80" s="157"/>
      <c r="H80" s="114"/>
      <c r="I80" s="156"/>
      <c r="J80" s="43">
        <f>SUM(D80+F80+H80)</f>
        <v>0</v>
      </c>
      <c r="K80" s="43">
        <f t="shared" si="22"/>
        <v>0</v>
      </c>
      <c r="L80" s="6"/>
      <c r="M80" s="158">
        <v>23</v>
      </c>
      <c r="N80" s="218" t="s">
        <v>75</v>
      </c>
      <c r="O80" s="160"/>
      <c r="P80" s="106"/>
      <c r="Q80" s="160">
        <f t="shared" si="17"/>
        <v>0</v>
      </c>
      <c r="R80" s="106">
        <f t="shared" si="18"/>
        <v>0</v>
      </c>
      <c r="S80" s="89"/>
      <c r="T80" s="49">
        <v>23</v>
      </c>
      <c r="U80" s="161" t="s">
        <v>75</v>
      </c>
      <c r="V80" s="114"/>
      <c r="W80" s="114"/>
      <c r="X80" s="115">
        <f t="shared" si="19"/>
        <v>0</v>
      </c>
      <c r="Y80" s="107">
        <f>Q80+'3 квартал'!Y80</f>
        <v>0</v>
      </c>
      <c r="Z80" s="38">
        <f>R80+'3 квартал'!Z80</f>
        <v>0</v>
      </c>
      <c r="AA80" s="51">
        <f t="shared" si="20"/>
        <v>0</v>
      </c>
      <c r="AB80" s="228"/>
    </row>
    <row r="81" spans="2:28" ht="16.5" thickBot="1">
      <c r="B81" s="49">
        <v>24</v>
      </c>
      <c r="C81" s="155" t="s">
        <v>76</v>
      </c>
      <c r="D81" s="114"/>
      <c r="E81" s="156"/>
      <c r="F81" s="114"/>
      <c r="G81" s="157"/>
      <c r="H81" s="114"/>
      <c r="I81" s="156"/>
      <c r="J81" s="43">
        <f>SUM(D81+F81+H81)</f>
        <v>0</v>
      </c>
      <c r="K81" s="43">
        <f t="shared" si="22"/>
        <v>0</v>
      </c>
      <c r="L81" s="6"/>
      <c r="M81" s="158">
        <v>24</v>
      </c>
      <c r="N81" s="218" t="s">
        <v>76</v>
      </c>
      <c r="O81" s="160"/>
      <c r="P81" s="106"/>
      <c r="Q81" s="160">
        <f t="shared" si="17"/>
        <v>0</v>
      </c>
      <c r="R81" s="106">
        <f t="shared" si="18"/>
        <v>0</v>
      </c>
      <c r="S81" s="89"/>
      <c r="T81" s="49">
        <v>24</v>
      </c>
      <c r="U81" s="161" t="s">
        <v>76</v>
      </c>
      <c r="V81" s="114"/>
      <c r="W81" s="114">
        <v>2</v>
      </c>
      <c r="X81" s="115">
        <f t="shared" si="19"/>
        <v>2</v>
      </c>
      <c r="Y81" s="107">
        <f>Q81+'3 квартал'!Y81</f>
        <v>0</v>
      </c>
      <c r="Z81" s="38">
        <f>R81+'3 квартал'!Z81</f>
        <v>0</v>
      </c>
      <c r="AA81" s="51">
        <f t="shared" si="20"/>
        <v>0</v>
      </c>
      <c r="AB81" s="228">
        <f t="shared" si="21"/>
        <v>0</v>
      </c>
    </row>
    <row r="82" spans="2:28" ht="16.5" thickBot="1">
      <c r="B82" s="49">
        <v>25</v>
      </c>
      <c r="C82" s="155" t="s">
        <v>77</v>
      </c>
      <c r="D82" s="114"/>
      <c r="E82" s="156"/>
      <c r="F82" s="114"/>
      <c r="G82" s="157"/>
      <c r="H82" s="114"/>
      <c r="I82" s="156"/>
      <c r="J82" s="43">
        <f>SUM(D82+F82+H82)</f>
        <v>0</v>
      </c>
      <c r="K82" s="43">
        <f t="shared" si="22"/>
        <v>0</v>
      </c>
      <c r="L82" s="6"/>
      <c r="M82" s="158">
        <v>25</v>
      </c>
      <c r="N82" s="218" t="s">
        <v>77</v>
      </c>
      <c r="O82" s="160"/>
      <c r="P82" s="106"/>
      <c r="Q82" s="160">
        <f t="shared" si="17"/>
        <v>0</v>
      </c>
      <c r="R82" s="106">
        <f t="shared" si="18"/>
        <v>0</v>
      </c>
      <c r="S82" s="89"/>
      <c r="T82" s="49">
        <v>25</v>
      </c>
      <c r="U82" s="161" t="s">
        <v>77</v>
      </c>
      <c r="V82" s="114"/>
      <c r="W82" s="114"/>
      <c r="X82" s="115">
        <f t="shared" si="19"/>
        <v>0</v>
      </c>
      <c r="Y82" s="107">
        <f>Q82+'3 квартал'!Y82</f>
        <v>0</v>
      </c>
      <c r="Z82" s="38">
        <f>R82+'3 квартал'!Z82</f>
        <v>0</v>
      </c>
      <c r="AA82" s="51">
        <f t="shared" si="20"/>
        <v>0</v>
      </c>
      <c r="AB82" s="228"/>
    </row>
    <row r="83" spans="2:28" ht="16.5" thickBot="1">
      <c r="B83" s="49">
        <v>26</v>
      </c>
      <c r="C83" s="155" t="s">
        <v>78</v>
      </c>
      <c r="D83" s="114"/>
      <c r="E83" s="156"/>
      <c r="F83" s="114"/>
      <c r="G83" s="157"/>
      <c r="H83" s="114"/>
      <c r="I83" s="156"/>
      <c r="J83" s="43">
        <f>SUM(D83+F83+H83)</f>
        <v>0</v>
      </c>
      <c r="K83" s="43">
        <f t="shared" si="22"/>
        <v>0</v>
      </c>
      <c r="L83" s="6"/>
      <c r="M83" s="158">
        <v>26</v>
      </c>
      <c r="N83" s="220" t="s">
        <v>78</v>
      </c>
      <c r="O83" s="160"/>
      <c r="P83" s="106"/>
      <c r="Q83" s="160">
        <f t="shared" si="17"/>
        <v>0</v>
      </c>
      <c r="R83" s="106">
        <f t="shared" si="18"/>
        <v>0</v>
      </c>
      <c r="S83" s="89"/>
      <c r="T83" s="49">
        <v>26</v>
      </c>
      <c r="U83" s="161" t="s">
        <v>78</v>
      </c>
      <c r="V83" s="114"/>
      <c r="W83" s="114"/>
      <c r="X83" s="115">
        <f t="shared" si="19"/>
        <v>0</v>
      </c>
      <c r="Y83" s="107">
        <f>Q83+'3 квартал'!Y83</f>
        <v>0</v>
      </c>
      <c r="Z83" s="38">
        <f>R83+'3 квартал'!Z83</f>
        <v>0</v>
      </c>
      <c r="AA83" s="51">
        <f t="shared" si="20"/>
        <v>0</v>
      </c>
      <c r="AB83" s="228"/>
    </row>
    <row r="84" spans="2:28" ht="16.5" thickBot="1">
      <c r="B84" s="49">
        <v>27</v>
      </c>
      <c r="C84" s="155" t="s">
        <v>79</v>
      </c>
      <c r="D84" s="114"/>
      <c r="E84" s="156"/>
      <c r="F84" s="114"/>
      <c r="G84" s="157"/>
      <c r="H84" s="114"/>
      <c r="I84" s="156"/>
      <c r="J84" s="43">
        <f>SUM(D84+F84+H84)</f>
        <v>0</v>
      </c>
      <c r="K84" s="43">
        <f t="shared" si="22"/>
        <v>0</v>
      </c>
      <c r="L84" s="6"/>
      <c r="M84" s="158">
        <v>27</v>
      </c>
      <c r="N84" s="220" t="s">
        <v>79</v>
      </c>
      <c r="O84" s="160">
        <v>1</v>
      </c>
      <c r="P84" s="106"/>
      <c r="Q84" s="160">
        <f t="shared" si="17"/>
        <v>0</v>
      </c>
      <c r="R84" s="106">
        <f t="shared" si="18"/>
        <v>0</v>
      </c>
      <c r="S84" s="89"/>
      <c r="T84" s="49">
        <v>27</v>
      </c>
      <c r="U84" s="161" t="s">
        <v>79</v>
      </c>
      <c r="V84" s="114">
        <v>1</v>
      </c>
      <c r="W84" s="114"/>
      <c r="X84" s="115">
        <f t="shared" si="19"/>
        <v>1</v>
      </c>
      <c r="Y84" s="107">
        <f>Q84+'3 квартал'!Y84</f>
        <v>0</v>
      </c>
      <c r="Z84" s="38">
        <f>R84+'3 квартал'!Z84</f>
        <v>0</v>
      </c>
      <c r="AA84" s="51">
        <f t="shared" si="20"/>
        <v>0</v>
      </c>
      <c r="AB84" s="228">
        <f t="shared" si="21"/>
        <v>0</v>
      </c>
    </row>
    <row r="85" spans="2:28" ht="16.5" thickBot="1">
      <c r="B85" s="49">
        <v>28</v>
      </c>
      <c r="C85" s="155" t="s">
        <v>80</v>
      </c>
      <c r="D85" s="114"/>
      <c r="E85" s="156"/>
      <c r="F85" s="114"/>
      <c r="G85" s="157"/>
      <c r="I85" s="156"/>
      <c r="J85" s="43">
        <f>SUM(D85+F85+H86)</f>
        <v>0</v>
      </c>
      <c r="K85" s="43">
        <f t="shared" si="22"/>
        <v>0</v>
      </c>
      <c r="L85" s="6"/>
      <c r="M85" s="158">
        <v>28</v>
      </c>
      <c r="N85" s="220" t="s">
        <v>80</v>
      </c>
      <c r="O85" s="160"/>
      <c r="P85" s="106"/>
      <c r="Q85" s="160">
        <f t="shared" si="17"/>
        <v>0</v>
      </c>
      <c r="R85" s="106">
        <f t="shared" si="18"/>
        <v>0</v>
      </c>
      <c r="S85" s="89"/>
      <c r="T85" s="49">
        <v>28</v>
      </c>
      <c r="U85" s="161" t="s">
        <v>80</v>
      </c>
      <c r="V85" s="114"/>
      <c r="W85" s="114"/>
      <c r="X85" s="115">
        <f t="shared" si="19"/>
        <v>0</v>
      </c>
      <c r="Y85" s="107">
        <f>Q85+'3 квартал'!Y85</f>
        <v>0</v>
      </c>
      <c r="Z85" s="38">
        <f>R85+'3 квартал'!Z85</f>
        <v>0</v>
      </c>
      <c r="AA85" s="51">
        <f t="shared" si="20"/>
        <v>0</v>
      </c>
      <c r="AB85" s="228"/>
    </row>
    <row r="86" spans="2:28" ht="16.5" thickBot="1">
      <c r="B86" s="49">
        <v>29</v>
      </c>
      <c r="C86" s="155" t="s">
        <v>81</v>
      </c>
      <c r="D86" s="114"/>
      <c r="E86" s="156"/>
      <c r="F86" s="114"/>
      <c r="G86" s="157">
        <v>1</v>
      </c>
      <c r="H86" s="114"/>
      <c r="I86" s="156"/>
      <c r="J86" s="43">
        <f>SUM(D86+F86+H87)</f>
        <v>0</v>
      </c>
      <c r="K86" s="43">
        <f t="shared" si="22"/>
        <v>1</v>
      </c>
      <c r="L86" s="6"/>
      <c r="M86" s="158">
        <v>29</v>
      </c>
      <c r="N86" s="220" t="s">
        <v>81</v>
      </c>
      <c r="O86" s="160"/>
      <c r="P86" s="106"/>
      <c r="Q86" s="160">
        <f t="shared" si="17"/>
        <v>0</v>
      </c>
      <c r="R86" s="106">
        <f t="shared" si="18"/>
        <v>1</v>
      </c>
      <c r="S86" s="89"/>
      <c r="T86" s="49">
        <v>29</v>
      </c>
      <c r="U86" s="161" t="s">
        <v>81</v>
      </c>
      <c r="V86" s="114">
        <v>1</v>
      </c>
      <c r="W86" s="114"/>
      <c r="X86" s="115">
        <f t="shared" si="19"/>
        <v>1</v>
      </c>
      <c r="Y86" s="107">
        <f>Q86+'3 квартал'!Y86</f>
        <v>0</v>
      </c>
      <c r="Z86" s="38">
        <f>R86+'3 квартал'!Z86</f>
        <v>1</v>
      </c>
      <c r="AA86" s="51">
        <f t="shared" si="20"/>
        <v>1</v>
      </c>
      <c r="AB86" s="228">
        <f t="shared" si="21"/>
        <v>1</v>
      </c>
    </row>
    <row r="87" spans="2:28" ht="16.5" thickBot="1">
      <c r="B87" s="49">
        <v>30</v>
      </c>
      <c r="C87" s="155" t="s">
        <v>82</v>
      </c>
      <c r="D87" s="114"/>
      <c r="E87" s="156"/>
      <c r="F87" s="114"/>
      <c r="G87" s="157"/>
      <c r="H87" s="114"/>
      <c r="I87" s="156"/>
      <c r="J87" s="43">
        <f>SUM(D87+F87+H87)</f>
        <v>0</v>
      </c>
      <c r="K87" s="43">
        <f t="shared" si="22"/>
        <v>0</v>
      </c>
      <c r="L87" s="6"/>
      <c r="M87" s="158">
        <v>30</v>
      </c>
      <c r="N87" s="220" t="s">
        <v>82</v>
      </c>
      <c r="O87" s="160"/>
      <c r="P87" s="106"/>
      <c r="Q87" s="160">
        <f t="shared" si="17"/>
        <v>0</v>
      </c>
      <c r="R87" s="106">
        <f t="shared" si="18"/>
        <v>0</v>
      </c>
      <c r="S87" s="89"/>
      <c r="T87" s="49">
        <v>30</v>
      </c>
      <c r="U87" s="161" t="s">
        <v>82</v>
      </c>
      <c r="V87" s="114"/>
      <c r="W87" s="114"/>
      <c r="X87" s="115">
        <f t="shared" si="19"/>
        <v>0</v>
      </c>
      <c r="Y87" s="107">
        <f>Q87+'3 квартал'!Y87</f>
        <v>0</v>
      </c>
      <c r="Z87" s="38">
        <f>R87+'3 квартал'!Z87</f>
        <v>0</v>
      </c>
      <c r="AA87" s="51">
        <f t="shared" si="20"/>
        <v>0</v>
      </c>
      <c r="AB87" s="228"/>
    </row>
    <row r="88" spans="2:28" ht="16.5" thickBot="1">
      <c r="B88" s="49">
        <v>31</v>
      </c>
      <c r="C88" s="166" t="s">
        <v>105</v>
      </c>
      <c r="D88" s="169"/>
      <c r="E88" s="164"/>
      <c r="F88" s="163"/>
      <c r="G88" s="165"/>
      <c r="H88" s="169"/>
      <c r="I88" s="164"/>
      <c r="J88" s="43">
        <f>SUM(D88+F88+H88)</f>
        <v>0</v>
      </c>
      <c r="K88" s="43">
        <f t="shared" si="22"/>
        <v>0</v>
      </c>
      <c r="L88" s="6"/>
      <c r="M88" s="158">
        <v>31</v>
      </c>
      <c r="N88" s="219" t="s">
        <v>105</v>
      </c>
      <c r="O88" s="160"/>
      <c r="P88" s="106"/>
      <c r="Q88" s="160">
        <f t="shared" si="17"/>
        <v>0</v>
      </c>
      <c r="R88" s="106">
        <f t="shared" si="18"/>
        <v>0</v>
      </c>
      <c r="S88" s="89"/>
      <c r="T88" s="49">
        <v>31</v>
      </c>
      <c r="U88" s="168" t="s">
        <v>105</v>
      </c>
      <c r="V88" s="114"/>
      <c r="W88" s="114"/>
      <c r="X88" s="115">
        <f t="shared" si="19"/>
        <v>0</v>
      </c>
      <c r="Y88" s="107">
        <f>Q88+'3 квартал'!Y88</f>
        <v>0</v>
      </c>
      <c r="Z88" s="38">
        <f>R88+'3 квартал'!Z88</f>
        <v>0</v>
      </c>
      <c r="AA88" s="51">
        <f t="shared" si="20"/>
        <v>0</v>
      </c>
      <c r="AB88" s="228"/>
    </row>
    <row r="89" spans="2:28" ht="16.5" thickBot="1">
      <c r="B89" s="49">
        <v>32</v>
      </c>
      <c r="C89" s="171" t="s">
        <v>83</v>
      </c>
      <c r="D89" s="172"/>
      <c r="E89" s="173"/>
      <c r="F89" s="172"/>
      <c r="G89" s="174"/>
      <c r="H89" s="172"/>
      <c r="I89" s="173"/>
      <c r="J89" s="68">
        <f>SUM(D89+F89+H89)</f>
        <v>0</v>
      </c>
      <c r="K89" s="68">
        <f t="shared" si="22"/>
        <v>0</v>
      </c>
      <c r="L89" s="6"/>
      <c r="M89" s="175">
        <v>32</v>
      </c>
      <c r="N89" s="214" t="s">
        <v>83</v>
      </c>
      <c r="O89" s="177"/>
      <c r="P89" s="137"/>
      <c r="Q89" s="177">
        <f t="shared" si="17"/>
        <v>0</v>
      </c>
      <c r="R89" s="137">
        <f t="shared" si="18"/>
        <v>0</v>
      </c>
      <c r="S89" s="89"/>
      <c r="T89" s="77">
        <v>32</v>
      </c>
      <c r="U89" s="178" t="s">
        <v>83</v>
      </c>
      <c r="V89" s="138"/>
      <c r="W89" s="138"/>
      <c r="X89" s="139">
        <f t="shared" si="19"/>
        <v>0</v>
      </c>
      <c r="Y89" s="107">
        <f>Q89+'3 квартал'!Y89</f>
        <v>0</v>
      </c>
      <c r="Z89" s="38">
        <f>R89+'3 квартал'!Z89</f>
        <v>0</v>
      </c>
      <c r="AA89" s="79">
        <f t="shared" si="20"/>
        <v>0</v>
      </c>
      <c r="AB89" s="228"/>
    </row>
    <row r="90" spans="2:28" ht="15.75">
      <c r="B90" s="85"/>
      <c r="C90" s="86"/>
      <c r="D90" s="179">
        <f aca="true" t="shared" si="23" ref="D90:K90">SUM(D58:D89)</f>
        <v>29</v>
      </c>
      <c r="E90" s="179">
        <f t="shared" si="23"/>
        <v>1</v>
      </c>
      <c r="F90" s="179">
        <f t="shared" si="23"/>
        <v>37</v>
      </c>
      <c r="G90" s="179">
        <f t="shared" si="23"/>
        <v>9</v>
      </c>
      <c r="H90" s="179">
        <f t="shared" si="23"/>
        <v>51</v>
      </c>
      <c r="I90" s="179">
        <f t="shared" si="23"/>
        <v>12</v>
      </c>
      <c r="J90" s="179">
        <f t="shared" si="23"/>
        <v>117</v>
      </c>
      <c r="K90" s="179">
        <f t="shared" si="23"/>
        <v>22</v>
      </c>
      <c r="L90" s="6"/>
      <c r="M90" s="85"/>
      <c r="N90" s="86"/>
      <c r="O90" s="180">
        <f>SUM(O58:O89)</f>
        <v>124</v>
      </c>
      <c r="P90" s="180">
        <f>SUM(P58:P89)</f>
        <v>32</v>
      </c>
      <c r="Q90" s="180">
        <f>SUM(Q58:Q89)</f>
        <v>112</v>
      </c>
      <c r="R90" s="180">
        <f>SUM(R58:R89)</f>
        <v>22</v>
      </c>
      <c r="S90" s="180"/>
      <c r="T90" s="85"/>
      <c r="U90" s="86"/>
      <c r="V90" s="141">
        <f>SUM(V58:V89)</f>
        <v>456</v>
      </c>
      <c r="W90" s="141">
        <f>SUM(W58:W89)</f>
        <v>106</v>
      </c>
      <c r="X90" s="141"/>
      <c r="Y90" s="141">
        <f>SUM(Y58:Y89)</f>
        <v>530</v>
      </c>
      <c r="Z90" s="141">
        <f>SUM(Z58:Z89)</f>
        <v>85</v>
      </c>
      <c r="AA90" s="141"/>
      <c r="AB90" s="141"/>
    </row>
  </sheetData>
  <sheetProtection selectLockedCells="1" selectUnlockedCells="1"/>
  <mergeCells count="58">
    <mergeCell ref="N55:N56"/>
    <mergeCell ref="O55:P55"/>
    <mergeCell ref="Q55:R55"/>
    <mergeCell ref="T55:T56"/>
    <mergeCell ref="U55:U56"/>
    <mergeCell ref="V55:X55"/>
    <mergeCell ref="Y55:AA55"/>
    <mergeCell ref="AB55:AB56"/>
    <mergeCell ref="B54:K54"/>
    <mergeCell ref="M54:R54"/>
    <mergeCell ref="T54:AB54"/>
    <mergeCell ref="B55:B56"/>
    <mergeCell ref="C55:C56"/>
    <mergeCell ref="D55:E55"/>
    <mergeCell ref="F55:G55"/>
    <mergeCell ref="H55:I55"/>
    <mergeCell ref="J55:K55"/>
    <mergeCell ref="M55:M56"/>
    <mergeCell ref="N35:N37"/>
    <mergeCell ref="O35:P36"/>
    <mergeCell ref="Q35:R36"/>
    <mergeCell ref="T35:T37"/>
    <mergeCell ref="U35:U37"/>
    <mergeCell ref="V35:X36"/>
    <mergeCell ref="Y35:AA36"/>
    <mergeCell ref="AB35:AB37"/>
    <mergeCell ref="C33:J33"/>
    <mergeCell ref="N34:Q34"/>
    <mergeCell ref="T34:AB34"/>
    <mergeCell ref="B35:B37"/>
    <mergeCell ref="C35:C37"/>
    <mergeCell ref="D35:E36"/>
    <mergeCell ref="F35:G36"/>
    <mergeCell ref="H35:I36"/>
    <mergeCell ref="J35:K36"/>
    <mergeCell ref="M35:M37"/>
    <mergeCell ref="N3:N5"/>
    <mergeCell ref="O3:P4"/>
    <mergeCell ref="Q3:R4"/>
    <mergeCell ref="T3:T5"/>
    <mergeCell ref="U3:U5"/>
    <mergeCell ref="V3:X4"/>
    <mergeCell ref="Y3:AA4"/>
    <mergeCell ref="AB3:AB5"/>
    <mergeCell ref="B3:B5"/>
    <mergeCell ref="C3:C5"/>
    <mergeCell ref="D3:K3"/>
    <mergeCell ref="M3:M5"/>
    <mergeCell ref="D4:E4"/>
    <mergeCell ref="F4:G4"/>
    <mergeCell ref="H4:I4"/>
    <mergeCell ref="J4:K4"/>
    <mergeCell ref="C1:J1"/>
    <mergeCell ref="N1:Q1"/>
    <mergeCell ref="T1:AB1"/>
    <mergeCell ref="B2:K2"/>
    <mergeCell ref="M2:R2"/>
    <mergeCell ref="T2:AB2"/>
  </mergeCells>
  <printOptions/>
  <pageMargins left="0.2798611111111111" right="0.1798611111111111" top="0.6298611111111111" bottom="0.9840277777777777" header="0.5118055555555555" footer="0.5118055555555555"/>
  <pageSetup horizontalDpi="600" verticalDpi="600" orientation="portrait" paperSize="9" scale="75" r:id="rId1"/>
  <rowBreaks count="1" manualBreakCount="1">
    <brk id="53" max="255" man="1"/>
  </rowBreaks>
  <colBreaks count="2" manualBreakCount="2">
    <brk id="11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4" sqref="I4"/>
    </sheetView>
  </sheetViews>
  <sheetFormatPr defaultColWidth="9.00390625" defaultRowHeight="12.75"/>
  <cols>
    <col min="2" max="2" width="41.25390625" style="0" customWidth="1"/>
    <col min="3" max="3" width="14.125" style="0" customWidth="1"/>
    <col min="4" max="4" width="12.25390625" style="0" customWidth="1"/>
    <col min="5" max="5" width="14.00390625" style="0" customWidth="1"/>
  </cols>
  <sheetData>
    <row r="1" spans="1:10" ht="18.75">
      <c r="A1" s="231" t="s">
        <v>0</v>
      </c>
      <c r="B1" s="231"/>
      <c r="C1" s="231"/>
      <c r="D1" s="231"/>
      <c r="E1" s="231"/>
      <c r="F1" s="198"/>
      <c r="G1" s="198"/>
      <c r="H1" s="198"/>
      <c r="I1" s="3"/>
      <c r="J1" s="2"/>
    </row>
    <row r="2" spans="1:11" ht="45" customHeight="1">
      <c r="A2" s="234" t="s">
        <v>96</v>
      </c>
      <c r="B2" s="234"/>
      <c r="C2" s="234"/>
      <c r="D2" s="234"/>
      <c r="E2" s="234"/>
      <c r="F2" s="199"/>
      <c r="G2" s="199"/>
      <c r="H2" s="199"/>
      <c r="I2" s="200"/>
      <c r="J2" s="200"/>
      <c r="K2" s="201"/>
    </row>
    <row r="3" spans="1:5" ht="32.25" customHeight="1">
      <c r="A3" s="235" t="s">
        <v>1</v>
      </c>
      <c r="B3" s="235" t="s">
        <v>2</v>
      </c>
      <c r="C3" s="253" t="s">
        <v>3</v>
      </c>
      <c r="D3" s="253"/>
      <c r="E3" s="237" t="s">
        <v>97</v>
      </c>
    </row>
    <row r="4" spans="1:5" ht="31.5" customHeight="1">
      <c r="A4" s="235"/>
      <c r="B4" s="235"/>
      <c r="C4" s="237" t="s">
        <v>98</v>
      </c>
      <c r="D4" s="253" t="s">
        <v>99</v>
      </c>
      <c r="E4" s="237"/>
    </row>
    <row r="5" spans="1:5" ht="12.75">
      <c r="A5" s="235"/>
      <c r="B5" s="235"/>
      <c r="C5" s="237"/>
      <c r="D5" s="253"/>
      <c r="E5" s="237"/>
    </row>
    <row r="6" spans="1:5" ht="15.75">
      <c r="A6" s="5">
        <v>1</v>
      </c>
      <c r="B6" s="21">
        <v>2</v>
      </c>
      <c r="C6" s="202">
        <v>3</v>
      </c>
      <c r="D6" s="11">
        <v>4</v>
      </c>
      <c r="E6" s="203">
        <v>5</v>
      </c>
    </row>
    <row r="7" spans="1:5" ht="15.75">
      <c r="A7" s="28">
        <v>1</v>
      </c>
      <c r="B7" s="29" t="s">
        <v>12</v>
      </c>
      <c r="C7" s="204">
        <v>606</v>
      </c>
      <c r="D7" s="204">
        <v>534</v>
      </c>
      <c r="E7" s="205">
        <f>D7*100/C7</f>
        <v>88.11881188118812</v>
      </c>
    </row>
    <row r="8" spans="1:5" ht="31.5">
      <c r="A8" s="28">
        <v>2</v>
      </c>
      <c r="B8" s="42" t="s">
        <v>100</v>
      </c>
      <c r="C8" s="204">
        <v>212</v>
      </c>
      <c r="D8" s="44">
        <v>192</v>
      </c>
      <c r="E8" s="205">
        <f aca="true" t="shared" si="0" ref="E8:E16">D8*100/C8</f>
        <v>90.56603773584905</v>
      </c>
    </row>
    <row r="9" spans="1:5" ht="15.75">
      <c r="A9" s="28">
        <v>3</v>
      </c>
      <c r="B9" s="42" t="s">
        <v>14</v>
      </c>
      <c r="C9" s="204">
        <v>584</v>
      </c>
      <c r="D9" s="204">
        <v>511</v>
      </c>
      <c r="E9" s="205">
        <f t="shared" si="0"/>
        <v>87.5</v>
      </c>
    </row>
    <row r="10" spans="1:5" ht="15.75">
      <c r="A10" s="28">
        <v>4</v>
      </c>
      <c r="B10" s="42" t="s">
        <v>15</v>
      </c>
      <c r="C10" s="204">
        <v>276</v>
      </c>
      <c r="D10" s="44">
        <v>157</v>
      </c>
      <c r="E10" s="205">
        <f t="shared" si="0"/>
        <v>56.88405797101449</v>
      </c>
    </row>
    <row r="11" spans="1:5" ht="15.75">
      <c r="A11" s="55">
        <v>5</v>
      </c>
      <c r="B11" s="56" t="s">
        <v>27</v>
      </c>
      <c r="C11" s="204"/>
      <c r="D11" s="44"/>
      <c r="E11" s="205"/>
    </row>
    <row r="12" spans="1:5" ht="15.75">
      <c r="A12" s="55"/>
      <c r="B12" s="65" t="s">
        <v>28</v>
      </c>
      <c r="C12" s="44">
        <v>528</v>
      </c>
      <c r="D12" s="44">
        <v>429</v>
      </c>
      <c r="E12" s="205">
        <f t="shared" si="0"/>
        <v>81.25</v>
      </c>
    </row>
    <row r="13" spans="1:5" ht="15.75">
      <c r="A13" s="55"/>
      <c r="B13" s="56" t="s">
        <v>29</v>
      </c>
      <c r="C13" s="44">
        <v>58</v>
      </c>
      <c r="D13" s="44">
        <v>65</v>
      </c>
      <c r="E13" s="205">
        <f t="shared" si="0"/>
        <v>112.06896551724138</v>
      </c>
    </row>
    <row r="14" spans="1:5" ht="15.75">
      <c r="A14" s="55" t="s">
        <v>30</v>
      </c>
      <c r="B14" s="56" t="s">
        <v>31</v>
      </c>
      <c r="C14" s="204">
        <f>'2 квартал'!X15</f>
        <v>0</v>
      </c>
      <c r="D14" s="44">
        <v>8</v>
      </c>
      <c r="E14" s="205">
        <v>0</v>
      </c>
    </row>
    <row r="15" spans="1:5" ht="15.75">
      <c r="A15" s="55"/>
      <c r="B15" s="56" t="s">
        <v>32</v>
      </c>
      <c r="C15" s="204">
        <v>16</v>
      </c>
      <c r="D15" s="44">
        <v>23</v>
      </c>
      <c r="E15" s="205">
        <v>0</v>
      </c>
    </row>
    <row r="16" spans="1:5" ht="31.5">
      <c r="A16" s="70">
        <v>6</v>
      </c>
      <c r="B16" s="206" t="s">
        <v>33</v>
      </c>
      <c r="C16" s="204">
        <v>43</v>
      </c>
      <c r="D16" s="207">
        <v>43</v>
      </c>
      <c r="E16" s="205">
        <f t="shared" si="0"/>
        <v>100</v>
      </c>
    </row>
  </sheetData>
  <sheetProtection selectLockedCells="1" selectUnlockedCells="1"/>
  <mergeCells count="8">
    <mergeCell ref="A1:E1"/>
    <mergeCell ref="A2:E2"/>
    <mergeCell ref="A3:A5"/>
    <mergeCell ref="B3:B5"/>
    <mergeCell ref="C3:D3"/>
    <mergeCell ref="E3:E5"/>
    <mergeCell ref="C4:C5"/>
    <mergeCell ref="D4:D5"/>
  </mergeCells>
  <printOptions/>
  <pageMargins left="0.6902777777777778" right="0.3701388888888889" top="0.9840277777777777" bottom="0.9840277777777777" header="0.5118055555555555" footer="0.5118055555555555"/>
  <pageSetup horizontalDpi="300" verticalDpi="300" orientation="portrait" paperSize="9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stepanova.tatyana</cp:lastModifiedBy>
  <cp:lastPrinted>2016-02-05T13:40:56Z</cp:lastPrinted>
  <dcterms:created xsi:type="dcterms:W3CDTF">2013-01-23T07:35:43Z</dcterms:created>
  <dcterms:modified xsi:type="dcterms:W3CDTF">2016-02-09T07:15:34Z</dcterms:modified>
  <cp:category/>
  <cp:version/>
  <cp:contentType/>
  <cp:contentStatus/>
</cp:coreProperties>
</file>